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alkhameesm/Downloads/"/>
    </mc:Choice>
  </mc:AlternateContent>
  <xr:revisionPtr revIDLastSave="0" documentId="13_ncr:1_{F8395B0C-FA37-B943-99CC-84BECD14A6FD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Calculator" sheetId="1" r:id="rId1"/>
  </sheets>
  <definedNames>
    <definedName name="Z_F77CA304_5220_490D_9340_5B4291E93919_.wvu.Cols" localSheetId="0">Calculator!#REF!</definedName>
    <definedName name="Z_F77CA304_5220_490D_9340_5B4291E93919_.wvu.PrintArea" localSheetId="0">Calculator!$A$3:$I$179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fL9iFL9fqtknzrumfjs5Dzde47tITbnCuiUBO5jDmsI="/>
    </ext>
  </extLst>
</workbook>
</file>

<file path=xl/calcChain.xml><?xml version="1.0" encoding="utf-8"?>
<calcChain xmlns="http://schemas.openxmlformats.org/spreadsheetml/2006/main">
  <c r="G136" i="1" l="1"/>
  <c r="F136" i="1"/>
  <c r="H136" i="1" s="1"/>
  <c r="I136" i="1" s="1"/>
  <c r="B136" i="1"/>
  <c r="D136" i="1" s="1"/>
  <c r="E136" i="1" s="1"/>
  <c r="F133" i="1"/>
  <c r="G133" i="1" s="1"/>
  <c r="E133" i="1"/>
  <c r="F132" i="1"/>
  <c r="G132" i="1" s="1"/>
  <c r="E132" i="1"/>
  <c r="F131" i="1"/>
  <c r="G131" i="1" s="1"/>
  <c r="E131" i="1"/>
  <c r="F130" i="1"/>
  <c r="G130" i="1" s="1"/>
  <c r="E130" i="1"/>
  <c r="F129" i="1"/>
  <c r="G129" i="1" s="1"/>
  <c r="E129" i="1"/>
  <c r="G128" i="1"/>
  <c r="F128" i="1"/>
  <c r="E128" i="1"/>
  <c r="G127" i="1"/>
  <c r="F127" i="1"/>
  <c r="E127" i="1"/>
  <c r="F126" i="1"/>
  <c r="G126" i="1" s="1"/>
  <c r="E126" i="1"/>
  <c r="F125" i="1"/>
  <c r="G125" i="1" s="1"/>
  <c r="E125" i="1"/>
  <c r="F124" i="1"/>
  <c r="G124" i="1" s="1"/>
  <c r="E124" i="1"/>
  <c r="F123" i="1"/>
  <c r="G123" i="1" s="1"/>
  <c r="E123" i="1"/>
  <c r="F122" i="1"/>
  <c r="G122" i="1" s="1"/>
  <c r="E122" i="1"/>
  <c r="F121" i="1"/>
  <c r="G121" i="1" s="1"/>
  <c r="E121" i="1"/>
  <c r="G120" i="1"/>
  <c r="F120" i="1"/>
  <c r="E120" i="1"/>
  <c r="G119" i="1"/>
  <c r="F119" i="1"/>
  <c r="E119" i="1"/>
  <c r="F118" i="1"/>
  <c r="G118" i="1" s="1"/>
  <c r="E118" i="1"/>
  <c r="F117" i="1"/>
  <c r="G117" i="1" s="1"/>
  <c r="E117" i="1"/>
  <c r="F116" i="1"/>
  <c r="G116" i="1" s="1"/>
  <c r="E116" i="1"/>
  <c r="F115" i="1"/>
  <c r="G115" i="1" s="1"/>
  <c r="E115" i="1"/>
  <c r="F114" i="1"/>
  <c r="G114" i="1" s="1"/>
  <c r="E114" i="1"/>
  <c r="G109" i="1"/>
  <c r="F109" i="1"/>
  <c r="H109" i="1" s="1"/>
  <c r="I109" i="1" s="1"/>
  <c r="B109" i="1"/>
  <c r="D109" i="1" s="1"/>
  <c r="E109" i="1" s="1"/>
  <c r="F106" i="1"/>
  <c r="G106" i="1" s="1"/>
  <c r="E106" i="1"/>
  <c r="F105" i="1"/>
  <c r="G105" i="1" s="1"/>
  <c r="E105" i="1"/>
  <c r="F104" i="1"/>
  <c r="G104" i="1" s="1"/>
  <c r="E104" i="1"/>
  <c r="F103" i="1"/>
  <c r="G103" i="1" s="1"/>
  <c r="E103" i="1"/>
  <c r="F102" i="1"/>
  <c r="G102" i="1" s="1"/>
  <c r="E102" i="1"/>
  <c r="G101" i="1"/>
  <c r="F101" i="1"/>
  <c r="E101" i="1"/>
  <c r="G100" i="1"/>
  <c r="F100" i="1"/>
  <c r="E100" i="1"/>
  <c r="F99" i="1"/>
  <c r="G99" i="1" s="1"/>
  <c r="E99" i="1"/>
  <c r="F98" i="1"/>
  <c r="G98" i="1" s="1"/>
  <c r="E98" i="1"/>
  <c r="F97" i="1"/>
  <c r="G97" i="1" s="1"/>
  <c r="E97" i="1"/>
  <c r="F96" i="1"/>
  <c r="G96" i="1" s="1"/>
  <c r="E96" i="1"/>
  <c r="F95" i="1"/>
  <c r="G95" i="1" s="1"/>
  <c r="E95" i="1"/>
  <c r="F94" i="1"/>
  <c r="G94" i="1" s="1"/>
  <c r="E94" i="1"/>
  <c r="G93" i="1"/>
  <c r="F93" i="1"/>
  <c r="E93" i="1"/>
  <c r="G92" i="1"/>
  <c r="F92" i="1"/>
  <c r="E92" i="1"/>
  <c r="F91" i="1"/>
  <c r="G91" i="1" s="1"/>
  <c r="E91" i="1"/>
  <c r="F90" i="1"/>
  <c r="G90" i="1" s="1"/>
  <c r="E90" i="1"/>
  <c r="F89" i="1"/>
  <c r="G89" i="1" s="1"/>
  <c r="E89" i="1"/>
  <c r="F88" i="1"/>
  <c r="G88" i="1" s="1"/>
  <c r="E88" i="1"/>
  <c r="F87" i="1"/>
  <c r="G87" i="1" s="1"/>
  <c r="E87" i="1"/>
  <c r="G81" i="1"/>
  <c r="F81" i="1"/>
  <c r="H81" i="1" s="1"/>
  <c r="I81" i="1" s="1"/>
  <c r="B81" i="1"/>
  <c r="D81" i="1" s="1"/>
  <c r="E81" i="1" s="1"/>
  <c r="F78" i="1"/>
  <c r="G78" i="1" s="1"/>
  <c r="E78" i="1"/>
  <c r="F77" i="1"/>
  <c r="E77" i="1"/>
  <c r="G77" i="1" s="1"/>
  <c r="F76" i="1"/>
  <c r="G76" i="1" s="1"/>
  <c r="E76" i="1"/>
  <c r="F75" i="1"/>
  <c r="G75" i="1" s="1"/>
  <c r="E75" i="1"/>
  <c r="F74" i="1"/>
  <c r="G74" i="1" s="1"/>
  <c r="E74" i="1"/>
  <c r="G73" i="1"/>
  <c r="F73" i="1"/>
  <c r="E73" i="1"/>
  <c r="G72" i="1"/>
  <c r="F72" i="1"/>
  <c r="E72" i="1"/>
  <c r="F71" i="1"/>
  <c r="G71" i="1" s="1"/>
  <c r="E71" i="1"/>
  <c r="F70" i="1"/>
  <c r="G70" i="1" s="1"/>
  <c r="E70" i="1"/>
  <c r="G69" i="1"/>
  <c r="F69" i="1"/>
  <c r="E69" i="1"/>
  <c r="F68" i="1"/>
  <c r="G68" i="1" s="1"/>
  <c r="E68" i="1"/>
  <c r="F67" i="1"/>
  <c r="G67" i="1" s="1"/>
  <c r="E67" i="1"/>
  <c r="F66" i="1"/>
  <c r="G66" i="1" s="1"/>
  <c r="E66" i="1"/>
  <c r="G65" i="1"/>
  <c r="F65" i="1"/>
  <c r="E65" i="1"/>
  <c r="G64" i="1"/>
  <c r="F64" i="1"/>
  <c r="E64" i="1"/>
  <c r="F63" i="1"/>
  <c r="G63" i="1" s="1"/>
  <c r="E63" i="1"/>
  <c r="F62" i="1"/>
  <c r="G62" i="1" s="1"/>
  <c r="E62" i="1"/>
  <c r="G61" i="1"/>
  <c r="F61" i="1"/>
  <c r="E61" i="1"/>
  <c r="F60" i="1"/>
  <c r="G60" i="1" s="1"/>
  <c r="E60" i="1"/>
  <c r="F59" i="1"/>
  <c r="G59" i="1" s="1"/>
  <c r="E59" i="1"/>
  <c r="G54" i="1"/>
  <c r="F54" i="1"/>
  <c r="H54" i="1" s="1"/>
  <c r="I54" i="1" s="1"/>
  <c r="F51" i="1"/>
  <c r="G51" i="1" s="1"/>
  <c r="E51" i="1"/>
  <c r="G50" i="1"/>
  <c r="F50" i="1"/>
  <c r="E50" i="1"/>
  <c r="F49" i="1"/>
  <c r="G49" i="1" s="1"/>
  <c r="E49" i="1"/>
  <c r="F48" i="1"/>
  <c r="G48" i="1" s="1"/>
  <c r="E48" i="1"/>
  <c r="F47" i="1"/>
  <c r="G47" i="1" s="1"/>
  <c r="E47" i="1"/>
  <c r="G46" i="1"/>
  <c r="F46" i="1"/>
  <c r="E46" i="1"/>
  <c r="F45" i="1"/>
  <c r="G45" i="1" s="1"/>
  <c r="E45" i="1"/>
  <c r="F44" i="1"/>
  <c r="G44" i="1" s="1"/>
  <c r="E44" i="1"/>
  <c r="F43" i="1"/>
  <c r="G43" i="1" s="1"/>
  <c r="E43" i="1"/>
  <c r="G42" i="1"/>
  <c r="F42" i="1"/>
  <c r="E42" i="1"/>
  <c r="F41" i="1"/>
  <c r="G41" i="1" s="1"/>
  <c r="E41" i="1"/>
  <c r="F40" i="1"/>
  <c r="G40" i="1" s="1"/>
  <c r="E40" i="1"/>
  <c r="F39" i="1"/>
  <c r="G39" i="1" s="1"/>
  <c r="E39" i="1"/>
  <c r="G38" i="1"/>
  <c r="F38" i="1"/>
  <c r="E38" i="1"/>
  <c r="F37" i="1"/>
  <c r="G37" i="1" s="1"/>
  <c r="E37" i="1"/>
  <c r="F36" i="1"/>
  <c r="G36" i="1" s="1"/>
  <c r="E36" i="1"/>
  <c r="F35" i="1"/>
  <c r="G35" i="1" s="1"/>
  <c r="E35" i="1"/>
  <c r="G34" i="1"/>
  <c r="F34" i="1"/>
  <c r="E34" i="1"/>
  <c r="F33" i="1"/>
  <c r="B54" i="1" s="1"/>
  <c r="D54" i="1" s="1"/>
  <c r="E54" i="1" s="1"/>
  <c r="E33" i="1"/>
  <c r="F32" i="1"/>
  <c r="G32" i="1" s="1"/>
  <c r="E32" i="1"/>
  <c r="F23" i="1"/>
  <c r="G23" i="1" s="1"/>
  <c r="E23" i="1"/>
  <c r="F22" i="1"/>
  <c r="G22" i="1" s="1"/>
  <c r="E22" i="1"/>
  <c r="F21" i="1"/>
  <c r="G21" i="1" s="1"/>
  <c r="E21" i="1"/>
  <c r="F20" i="1"/>
  <c r="G20" i="1" s="1"/>
  <c r="E20" i="1"/>
  <c r="F19" i="1"/>
  <c r="G19" i="1" s="1"/>
  <c r="E19" i="1"/>
  <c r="F18" i="1"/>
  <c r="G18" i="1" s="1"/>
  <c r="E18" i="1"/>
  <c r="F17" i="1"/>
  <c r="G17" i="1" s="1"/>
  <c r="E17" i="1"/>
  <c r="F16" i="1"/>
  <c r="G16" i="1" s="1"/>
  <c r="E16" i="1"/>
  <c r="F15" i="1"/>
  <c r="G15" i="1" s="1"/>
  <c r="E15" i="1"/>
  <c r="F14" i="1"/>
  <c r="G14" i="1" s="1"/>
  <c r="E14" i="1"/>
  <c r="F13" i="1"/>
  <c r="G13" i="1" s="1"/>
  <c r="E13" i="1"/>
  <c r="F12" i="1"/>
  <c r="G12" i="1" s="1"/>
  <c r="E12" i="1"/>
  <c r="F11" i="1"/>
  <c r="G11" i="1" s="1"/>
  <c r="E11" i="1"/>
  <c r="F10" i="1"/>
  <c r="G10" i="1" s="1"/>
  <c r="E10" i="1"/>
  <c r="F9" i="1"/>
  <c r="G9" i="1" s="1"/>
  <c r="E9" i="1"/>
  <c r="F8" i="1"/>
  <c r="G8" i="1" s="1"/>
  <c r="E8" i="1"/>
  <c r="F7" i="1"/>
  <c r="G7" i="1" s="1"/>
  <c r="E7" i="1"/>
  <c r="F6" i="1"/>
  <c r="G6" i="1" s="1"/>
  <c r="E6" i="1"/>
  <c r="F5" i="1"/>
  <c r="E5" i="1"/>
  <c r="F4" i="1"/>
  <c r="F26" i="1" s="1"/>
  <c r="F146" i="1" s="1"/>
  <c r="E4" i="1"/>
  <c r="G4" i="1" l="1"/>
  <c r="G26" i="1" s="1"/>
  <c r="C146" i="1" s="1"/>
  <c r="B26" i="1"/>
  <c r="B143" i="1" s="1"/>
  <c r="C84" i="1"/>
  <c r="C81" i="1"/>
  <c r="C136" i="1"/>
  <c r="C139" i="1"/>
  <c r="C112" i="1"/>
  <c r="C109" i="1"/>
  <c r="B29" i="1"/>
  <c r="B57" i="1"/>
  <c r="D57" i="1" s="1"/>
  <c r="E57" i="1" s="1"/>
  <c r="B139" i="1"/>
  <c r="D139" i="1" s="1"/>
  <c r="E139" i="1" s="1"/>
  <c r="B146" i="1"/>
  <c r="B84" i="1"/>
  <c r="D84" i="1" s="1"/>
  <c r="E84" i="1" s="1"/>
  <c r="B112" i="1"/>
  <c r="D112" i="1" s="1"/>
  <c r="E112" i="1" s="1"/>
  <c r="G5" i="1"/>
  <c r="G33" i="1"/>
  <c r="C54" i="1" s="1"/>
  <c r="G146" i="1" l="1"/>
  <c r="H146" i="1" s="1"/>
  <c r="D146" i="1"/>
  <c r="H26" i="1"/>
  <c r="I26" i="1" s="1"/>
  <c r="F143" i="1"/>
  <c r="C26" i="1"/>
  <c r="C57" i="1"/>
  <c r="F149" i="1"/>
  <c r="B149" i="1"/>
  <c r="C29" i="1"/>
  <c r="D29" i="1" s="1"/>
  <c r="E29" i="1" s="1"/>
  <c r="C143" i="1" l="1"/>
  <c r="D143" i="1" s="1"/>
  <c r="D26" i="1"/>
  <c r="E26" i="1" s="1"/>
  <c r="G143" i="1"/>
  <c r="H143" i="1" s="1"/>
  <c r="G149" i="1"/>
  <c r="H149" i="1" s="1"/>
  <c r="C149" i="1"/>
  <c r="D149" i="1" s="1"/>
</calcChain>
</file>

<file path=xl/sharedStrings.xml><?xml version="1.0" encoding="utf-8"?>
<sst xmlns="http://schemas.openxmlformats.org/spreadsheetml/2006/main" count="141" uniqueCount="76">
  <si>
    <t>AMCAS GPA CALCULATOR</t>
  </si>
  <si>
    <t xml:space="preserve">
Calculate your GPA to match an AMCAS application. To be totally accurate enter every grade for all courses even if the class was repeated.</t>
  </si>
  <si>
    <t>Freshman Classes
(Enter Class Name and Catalog Number)</t>
  </si>
  <si>
    <t>Transcript Grade</t>
  </si>
  <si>
    <t>Credit Hours on Transcript</t>
  </si>
  <si>
    <t>AMCAS Weight Grade Point Conversion</t>
  </si>
  <si>
    <t>AMCAS Calculated Hours</t>
  </si>
  <si>
    <t>Quality Points</t>
  </si>
  <si>
    <t>Freshman Year
Data</t>
  </si>
  <si>
    <t>Total Semester Hours</t>
  </si>
  <si>
    <t>Total Freshman Quality Points</t>
  </si>
  <si>
    <t>AMCAS Freshman GPA</t>
  </si>
  <si>
    <t>Running Overall GPA</t>
  </si>
  <si>
    <t>BCPM Semester Hours</t>
  </si>
  <si>
    <t>BCPM Quality Hours</t>
  </si>
  <si>
    <t>Freshman
BCPM GPA</t>
  </si>
  <si>
    <t>Running
BCPM GPA</t>
  </si>
  <si>
    <t>OA Hours</t>
  </si>
  <si>
    <t>OA Quality Points</t>
  </si>
  <si>
    <t>Freshman
OA GPA</t>
  </si>
  <si>
    <t>Running
OA GPA</t>
  </si>
  <si>
    <t>Sophomore Classes
(Enter Class Name and Catalog Number)</t>
  </si>
  <si>
    <t>Sophomore Year
Data</t>
  </si>
  <si>
    <t>Total Sophomore Quality Points</t>
  </si>
  <si>
    <t>AMCAS Sophomore GPA</t>
  </si>
  <si>
    <t>Sophomore
BCPM GPA</t>
  </si>
  <si>
    <t>Sophomore
OA GPA</t>
  </si>
  <si>
    <t>Junior Classes
(Enter Class Name and Catalog Number)</t>
  </si>
  <si>
    <t>Junior Year
Data</t>
  </si>
  <si>
    <t>Total Junior Quality Points</t>
  </si>
  <si>
    <t>AMCAS Junior GPA</t>
  </si>
  <si>
    <t>Junior
BCPM GPA</t>
  </si>
  <si>
    <t>All Other Hours</t>
  </si>
  <si>
    <t>All Other Quality Points</t>
  </si>
  <si>
    <t>All Other Junior GPA</t>
  </si>
  <si>
    <t>Running All Other GPA</t>
  </si>
  <si>
    <t>Senior Classes
(Enter Class Name and Catalog Number)</t>
  </si>
  <si>
    <t>Senior Year
Data</t>
  </si>
  <si>
    <t>Total Senior Quality Points</t>
  </si>
  <si>
    <t>AMCAS Senior GPA</t>
  </si>
  <si>
    <t>Senior
BCPM GPA</t>
  </si>
  <si>
    <t>All Other Senior GPA</t>
  </si>
  <si>
    <t>Post-Bac Classes                                (Enter Class Name and Catalog Number)</t>
  </si>
  <si>
    <t>Post-Bac
Data</t>
  </si>
  <si>
    <t>Total Post-Bac Quality Points</t>
  </si>
  <si>
    <t>AMCAS Post-Bac GPA</t>
  </si>
  <si>
    <t>Post-Bac
BCPM GPA</t>
  </si>
  <si>
    <t>All Other Post-Bac GPA</t>
  </si>
  <si>
    <t>Cummulative Undergrad Totals</t>
  </si>
  <si>
    <t>Undergrad and Post-Grad Totals</t>
  </si>
  <si>
    <t>Hours</t>
  </si>
  <si>
    <t>AMCAS
GPA</t>
  </si>
  <si>
    <t>BCPM
Hours</t>
  </si>
  <si>
    <t>BCPM Quality Points</t>
  </si>
  <si>
    <t>BCPM AMCAS GPA</t>
  </si>
  <si>
    <t>BCPM
AMCAS GPA</t>
  </si>
  <si>
    <t>Other
Hours</t>
  </si>
  <si>
    <t>Other Quality Points</t>
  </si>
  <si>
    <t>AO
AMCAS GPA</t>
  </si>
  <si>
    <t>OA
AMCAS GPA</t>
  </si>
  <si>
    <t>A+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</si>
  <si>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</si>
  <si>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</si>
  <si>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</si>
  <si>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</si>
  <si>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</si>
  <si>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</si>
  <si>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</si>
  <si>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</si>
  <si>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</si>
  <si>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</si>
  <si>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</si>
  <si>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F</t>
  </si>
  <si>
    <t>Enter Quarter Hours</t>
  </si>
  <si>
    <t>Type "TRUE" if Biology, Chemistry, Physics, or Math Class (BCPM)</t>
  </si>
  <si>
    <t>Type "TRUE" if class is based on the quarter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</si>
</sst>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;;"/>
    <numFmt numFmtId="165" formatCode="#,##0.00;;"/>
    <numFmt numFmtId="166" formatCode="0.0"/>
  </numFmts>
  <fonts count="15">
    <font>
      <sz val="11"/>
      <color theme="1"/>
      <name val="Calibri"/>
      <scheme val="minor"/>
    </font>
    <font>
      <b/>
      <sz val="14"/>
      <color rgb="FF000000"/>
      <name val="Arimo"/>
    </font>
    <font>
      <sz val="11"/>
      <color theme="1"/>
      <name val="Calibri"/>
    </font>
    <font>
      <sz val="10"/>
      <color rgb="FF000000"/>
      <name val="Arimo"/>
    </font>
    <font>
      <sz val="9"/>
      <color rgb="FF000000"/>
      <name val="Arimo"/>
    </font>
    <font>
      <sz val="11"/>
      <name val="Calibri"/>
    </font>
    <font>
      <sz val="9"/>
      <color rgb="FFFFFFFF"/>
      <name val="Arimo"/>
    </font>
    <font>
      <sz val="9"/>
      <color rgb="FF000000"/>
      <name val="Calibri"/>
    </font>
    <font>
      <b/>
      <sz val="10"/>
      <color rgb="FF000000"/>
      <name val="Arimo"/>
    </font>
    <font>
      <sz val="9"/>
      <color theme="1"/>
      <name val="Calibri"/>
    </font>
    <font>
      <sz val="10"/>
      <color rgb="FFFFFFFF"/>
      <name val="Arimo"/>
    </font>
    <font>
      <b/>
      <sz val="8"/>
      <color rgb="FF000000"/>
      <name val="Arimo"/>
    </font>
    <font>
      <b/>
      <sz val="8"/>
      <color theme="1"/>
      <name val="Arimo"/>
    </font>
    <font>
      <b/>
      <sz val="9"/>
      <color rgb="FF000000"/>
      <name val="Arimo"/>
    </font>
    <font>
      <sz val="9"/>
      <color theme="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CC99FF"/>
        <bgColor rgb="FFCC99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2DBDB"/>
        <bgColor rgb="FFF2DBDB"/>
      </patternFill>
    </fill>
    <fill>
      <patternFill patternType="solid">
        <fgColor rgb="FFCCC0D9"/>
        <bgColor rgb="FFCCC0D9"/>
      </patternFill>
    </fill>
    <fill>
      <patternFill patternType="solid">
        <fgColor rgb="FFB2A1C7"/>
        <bgColor rgb="FFB2A1C7"/>
      </patternFill>
    </fill>
    <fill>
      <patternFill patternType="solid">
        <fgColor rgb="FFD99594"/>
        <bgColor rgb="FFD9959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4" fillId="3" borderId="7" xfId="0" applyNumberFormat="1" applyFont="1" applyFill="1" applyBorder="1" applyAlignment="1">
      <alignment horizontal="center"/>
    </xf>
    <xf numFmtId="0" fontId="6" fillId="0" borderId="7" xfId="0" applyFont="1" applyBorder="1"/>
    <xf numFmtId="0" fontId="6" fillId="0" borderId="9" xfId="0" applyFont="1" applyBorder="1"/>
    <xf numFmtId="0" fontId="7" fillId="0" borderId="0" xfId="0" applyFo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0" fontId="3" fillId="0" borderId="0" xfId="0" applyFont="1"/>
    <xf numFmtId="0" fontId="3" fillId="4" borderId="15" xfId="0" applyFont="1" applyFill="1" applyBorder="1"/>
    <xf numFmtId="0" fontId="4" fillId="5" borderId="17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 wrapText="1"/>
    </xf>
    <xf numFmtId="0" fontId="4" fillId="5" borderId="19" xfId="0" applyFont="1" applyFill="1" applyBorder="1" applyAlignment="1">
      <alignment horizontal="center" wrapText="1"/>
    </xf>
    <xf numFmtId="0" fontId="4" fillId="6" borderId="17" xfId="0" applyFont="1" applyFill="1" applyBorder="1" applyAlignment="1">
      <alignment horizontal="center" wrapText="1"/>
    </xf>
    <xf numFmtId="0" fontId="4" fillId="6" borderId="18" xfId="0" applyFont="1" applyFill="1" applyBorder="1" applyAlignment="1">
      <alignment horizontal="center" wrapText="1"/>
    </xf>
    <xf numFmtId="0" fontId="4" fillId="6" borderId="19" xfId="0" applyFont="1" applyFill="1" applyBorder="1" applyAlignment="1">
      <alignment horizontal="center" wrapText="1"/>
    </xf>
    <xf numFmtId="164" fontId="4" fillId="4" borderId="21" xfId="0" applyNumberFormat="1" applyFont="1" applyFill="1" applyBorder="1" applyAlignment="1">
      <alignment horizontal="center"/>
    </xf>
    <xf numFmtId="164" fontId="4" fillId="4" borderId="12" xfId="0" applyNumberFormat="1" applyFont="1" applyFill="1" applyBorder="1" applyAlignment="1">
      <alignment horizontal="center"/>
    </xf>
    <xf numFmtId="164" fontId="4" fillId="4" borderId="14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 wrapText="1"/>
    </xf>
    <xf numFmtId="0" fontId="4" fillId="7" borderId="18" xfId="0" applyFont="1" applyFill="1" applyBorder="1" applyAlignment="1">
      <alignment horizontal="center" wrapText="1"/>
    </xf>
    <xf numFmtId="0" fontId="4" fillId="7" borderId="19" xfId="0" applyFont="1" applyFill="1" applyBorder="1" applyAlignment="1">
      <alignment horizontal="center" wrapText="1"/>
    </xf>
    <xf numFmtId="0" fontId="3" fillId="8" borderId="15" xfId="0" applyFont="1" applyFill="1" applyBorder="1"/>
    <xf numFmtId="0" fontId="4" fillId="4" borderId="2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textRotation="90"/>
    </xf>
    <xf numFmtId="0" fontId="4" fillId="0" borderId="18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64" fontId="4" fillId="3" borderId="18" xfId="0" applyNumberFormat="1" applyFont="1" applyFill="1" applyBorder="1" applyAlignment="1">
      <alignment horizontal="center"/>
    </xf>
    <xf numFmtId="0" fontId="6" fillId="0" borderId="18" xfId="0" applyFont="1" applyBorder="1"/>
    <xf numFmtId="0" fontId="6" fillId="0" borderId="19" xfId="0" applyFont="1" applyBorder="1"/>
    <xf numFmtId="0" fontId="4" fillId="0" borderId="0" xfId="0" applyFont="1"/>
    <xf numFmtId="0" fontId="9" fillId="0" borderId="0" xfId="0" applyFont="1"/>
    <xf numFmtId="0" fontId="2" fillId="4" borderId="15" xfId="0" applyFont="1" applyFill="1" applyBorder="1"/>
    <xf numFmtId="0" fontId="2" fillId="8" borderId="15" xfId="0" applyFont="1" applyFill="1" applyBorder="1"/>
    <xf numFmtId="0" fontId="4" fillId="0" borderId="2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165" fontId="4" fillId="4" borderId="12" xfId="0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165" fontId="4" fillId="4" borderId="21" xfId="0" applyNumberFormat="1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7" xfId="0" applyFont="1" applyBorder="1"/>
    <xf numFmtId="0" fontId="10" fillId="0" borderId="9" xfId="0" applyFont="1" applyBorder="1"/>
    <xf numFmtId="0" fontId="3" fillId="0" borderId="2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vertical="center" textRotation="90"/>
    </xf>
    <xf numFmtId="0" fontId="11" fillId="9" borderId="35" xfId="0" applyFont="1" applyFill="1" applyBorder="1" applyAlignment="1">
      <alignment horizontal="center" wrapText="1"/>
    </xf>
    <xf numFmtId="0" fontId="11" fillId="9" borderId="36" xfId="0" applyFont="1" applyFill="1" applyBorder="1" applyAlignment="1">
      <alignment horizontal="center" wrapText="1"/>
    </xf>
    <xf numFmtId="0" fontId="11" fillId="9" borderId="37" xfId="0" applyFont="1" applyFill="1" applyBorder="1" applyAlignment="1">
      <alignment horizontal="center" wrapText="1"/>
    </xf>
    <xf numFmtId="0" fontId="11" fillId="10" borderId="35" xfId="0" applyFont="1" applyFill="1" applyBorder="1" applyAlignment="1">
      <alignment horizontal="center" wrapText="1"/>
    </xf>
    <xf numFmtId="0" fontId="12" fillId="10" borderId="36" xfId="0" applyFont="1" applyFill="1" applyBorder="1" applyAlignment="1">
      <alignment horizontal="center" wrapText="1"/>
    </xf>
    <xf numFmtId="0" fontId="12" fillId="10" borderId="37" xfId="0" applyFont="1" applyFill="1" applyBorder="1" applyAlignment="1">
      <alignment horizontal="center" wrapText="1"/>
    </xf>
    <xf numFmtId="164" fontId="4" fillId="8" borderId="38" xfId="0" applyNumberFormat="1" applyFont="1" applyFill="1" applyBorder="1" applyAlignment="1">
      <alignment horizontal="center"/>
    </xf>
    <xf numFmtId="164" fontId="4" fillId="8" borderId="15" xfId="0" applyNumberFormat="1" applyFont="1" applyFill="1" applyBorder="1" applyAlignment="1">
      <alignment horizontal="center"/>
    </xf>
    <xf numFmtId="2" fontId="4" fillId="4" borderId="39" xfId="0" applyNumberFormat="1" applyFont="1" applyFill="1" applyBorder="1" applyAlignment="1">
      <alignment horizontal="center"/>
    </xf>
    <xf numFmtId="0" fontId="4" fillId="8" borderId="38" xfId="0" applyFont="1" applyFill="1" applyBorder="1" applyAlignment="1">
      <alignment horizontal="left"/>
    </xf>
    <xf numFmtId="0" fontId="4" fillId="8" borderId="15" xfId="0" applyFont="1" applyFill="1" applyBorder="1" applyAlignment="1">
      <alignment horizontal="center"/>
    </xf>
    <xf numFmtId="0" fontId="4" fillId="8" borderId="39" xfId="0" applyFont="1" applyFill="1" applyBorder="1" applyAlignment="1">
      <alignment horizontal="left"/>
    </xf>
    <xf numFmtId="0" fontId="4" fillId="8" borderId="38" xfId="0" applyFont="1" applyFill="1" applyBorder="1" applyAlignment="1">
      <alignment horizontal="center" wrapText="1"/>
    </xf>
    <xf numFmtId="0" fontId="13" fillId="8" borderId="15" xfId="0" applyFont="1" applyFill="1" applyBorder="1" applyAlignment="1">
      <alignment horizontal="center" wrapText="1"/>
    </xf>
    <xf numFmtId="0" fontId="13" fillId="8" borderId="39" xfId="0" applyFont="1" applyFill="1" applyBorder="1" applyAlignment="1">
      <alignment horizontal="center" wrapText="1"/>
    </xf>
    <xf numFmtId="0" fontId="11" fillId="11" borderId="38" xfId="0" applyFont="1" applyFill="1" applyBorder="1" applyAlignment="1">
      <alignment horizontal="center" wrapText="1"/>
    </xf>
    <xf numFmtId="0" fontId="11" fillId="11" borderId="15" xfId="0" applyFont="1" applyFill="1" applyBorder="1" applyAlignment="1">
      <alignment horizontal="center" wrapText="1"/>
    </xf>
    <xf numFmtId="0" fontId="11" fillId="11" borderId="39" xfId="0" applyFont="1" applyFill="1" applyBorder="1" applyAlignment="1">
      <alignment horizontal="center" wrapText="1"/>
    </xf>
    <xf numFmtId="0" fontId="11" fillId="10" borderId="38" xfId="0" applyFont="1" applyFill="1" applyBorder="1" applyAlignment="1">
      <alignment horizontal="center" wrapText="1"/>
    </xf>
    <xf numFmtId="0" fontId="12" fillId="10" borderId="15" xfId="0" applyFont="1" applyFill="1" applyBorder="1" applyAlignment="1">
      <alignment horizontal="center" wrapText="1"/>
    </xf>
    <xf numFmtId="0" fontId="12" fillId="10" borderId="39" xfId="0" applyFont="1" applyFill="1" applyBorder="1" applyAlignment="1">
      <alignment horizontal="center" wrapText="1"/>
    </xf>
    <xf numFmtId="0" fontId="11" fillId="12" borderId="38" xfId="0" applyFont="1" applyFill="1" applyBorder="1" applyAlignment="1">
      <alignment horizontal="center" wrapText="1"/>
    </xf>
    <xf numFmtId="0" fontId="11" fillId="12" borderId="15" xfId="0" applyFont="1" applyFill="1" applyBorder="1" applyAlignment="1">
      <alignment horizontal="center" wrapText="1"/>
    </xf>
    <xf numFmtId="0" fontId="11" fillId="12" borderId="39" xfId="0" applyFont="1" applyFill="1" applyBorder="1" applyAlignment="1">
      <alignment horizontal="center" wrapText="1"/>
    </xf>
    <xf numFmtId="0" fontId="11" fillId="13" borderId="38" xfId="0" applyFont="1" applyFill="1" applyBorder="1" applyAlignment="1">
      <alignment horizontal="center" wrapText="1"/>
    </xf>
    <xf numFmtId="0" fontId="12" fillId="13" borderId="15" xfId="0" applyFont="1" applyFill="1" applyBorder="1" applyAlignment="1">
      <alignment horizontal="center" wrapText="1"/>
    </xf>
    <xf numFmtId="0" fontId="12" fillId="13" borderId="39" xfId="0" applyFont="1" applyFill="1" applyBorder="1" applyAlignment="1">
      <alignment horizontal="center" wrapText="1"/>
    </xf>
    <xf numFmtId="0" fontId="4" fillId="8" borderId="40" xfId="0" applyFont="1" applyFill="1" applyBorder="1" applyAlignment="1">
      <alignment horizontal="center" wrapText="1"/>
    </xf>
    <xf numFmtId="164" fontId="4" fillId="8" borderId="41" xfId="0" applyNumberFormat="1" applyFont="1" applyFill="1" applyBorder="1" applyAlignment="1">
      <alignment horizontal="center"/>
    </xf>
    <xf numFmtId="2" fontId="4" fillId="4" borderId="42" xfId="0" applyNumberFormat="1" applyFont="1" applyFill="1" applyBorder="1" applyAlignment="1">
      <alignment horizontal="center"/>
    </xf>
    <xf numFmtId="0" fontId="14" fillId="4" borderId="15" xfId="0" applyFont="1" applyFill="1" applyBorder="1"/>
    <xf numFmtId="166" fontId="14" fillId="4" borderId="15" xfId="0" applyNumberFormat="1" applyFont="1" applyFill="1" applyBorder="1" applyAlignment="1">
      <alignment horizontal="left" vertical="top"/>
    </xf>
    <xf numFmtId="166" fontId="14" fillId="4" borderId="15" xfId="0" applyNumberFormat="1" applyFont="1" applyFill="1" applyBorder="1"/>
    <xf numFmtId="0" fontId="14" fillId="4" borderId="15" xfId="0" applyFont="1" applyFill="1" applyBorder="1" applyAlignment="1">
      <alignment horizontal="left" vertical="top" wrapText="1"/>
    </xf>
    <xf numFmtId="0" fontId="14" fillId="4" borderId="15" xfId="0" applyFont="1" applyFill="1" applyBorder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4" fillId="0" borderId="5" xfId="0" applyFont="1" applyBorder="1" applyAlignment="1">
      <alignment horizontal="center"/>
    </xf>
    <xf numFmtId="0" fontId="5" fillId="0" borderId="6" xfId="0" applyFont="1" applyBorder="1"/>
    <xf numFmtId="0" fontId="4" fillId="0" borderId="10" xfId="0" applyFont="1" applyBorder="1" applyAlignment="1">
      <alignment horizontal="center"/>
    </xf>
    <xf numFmtId="0" fontId="5" fillId="0" borderId="11" xfId="0" applyFont="1" applyBorder="1"/>
    <xf numFmtId="0" fontId="8" fillId="4" borderId="16" xfId="0" applyFont="1" applyFill="1" applyBorder="1" applyAlignment="1">
      <alignment horizontal="center" vertical="center" textRotation="90" wrapText="1"/>
    </xf>
    <xf numFmtId="0" fontId="5" fillId="0" borderId="20" xfId="0" applyFont="1" applyBorder="1"/>
    <xf numFmtId="0" fontId="5" fillId="0" borderId="22" xfId="0" applyFont="1" applyBorder="1"/>
    <xf numFmtId="0" fontId="4" fillId="0" borderId="23" xfId="0" applyFont="1" applyBorder="1" applyAlignment="1">
      <alignment horizontal="center"/>
    </xf>
    <xf numFmtId="0" fontId="5" fillId="0" borderId="24" xfId="0" applyFont="1" applyBorder="1"/>
    <xf numFmtId="0" fontId="4" fillId="0" borderId="26" xfId="0" applyFont="1" applyBorder="1" applyAlignment="1">
      <alignment horizontal="center"/>
    </xf>
    <xf numFmtId="0" fontId="5" fillId="0" borderId="27" xfId="0" applyFont="1" applyBorder="1"/>
    <xf numFmtId="0" fontId="4" fillId="0" borderId="5" xfId="0" applyFont="1" applyBorder="1"/>
    <xf numFmtId="0" fontId="8" fillId="4" borderId="32" xfId="0" applyFont="1" applyFill="1" applyBorder="1" applyAlignment="1">
      <alignment horizontal="center" vertical="center"/>
    </xf>
    <xf numFmtId="0" fontId="5" fillId="0" borderId="33" xfId="0" applyFont="1" applyBorder="1"/>
    <xf numFmtId="0" fontId="5" fillId="0" borderId="34" xfId="0" applyFont="1" applyBorder="1"/>
    <xf numFmtId="0" fontId="4" fillId="0" borderId="26" xfId="0" applyFont="1" applyBorder="1"/>
    <xf numFmtId="0" fontId="2" fillId="0" borderId="0" xfId="0" applyFont="1"/>
    <xf numFmtId="0" fontId="4" fillId="0" borderId="30" xfId="0" applyFont="1" applyBorder="1"/>
    <xf numFmtId="0" fontId="5" fillId="0" borderId="28" xfId="0" applyFont="1" applyBorder="1"/>
    <xf numFmtId="0" fontId="3" fillId="2" borderId="37" xfId="0" applyFont="1" applyFill="1" applyBorder="1" applyAlignment="1">
      <alignment horizontal="center" vertical="center" wrapText="1"/>
    </xf>
  </cellXfs>
  <cellStyles count="1">
    <cellStyle name="Normal" xfId="0" builtinId="0"/>
  </cellStyles>
  <dxfs count="22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c:style val="2"/>
  <c:chart>
    <c:title>
      <c:tx>
        <c:rich>
          <a:bodyPr/>
          <a:lstStyle/>
          <a:p>
            <a:pPr lvl="0">
              <a:defRPr sz="1000" b="1" i="0">
                <a:solidFill>
                  <a:srgbClr val="000000"/>
                </a:solidFill>
                <a:latin typeface="Arial Unicode MS"/>
              </a:defRPr>
            </a:pPr>
            <a:r>
              <a:rPr lang="en-US" sz="1000" b="1" i="0">
                <a:solidFill>
                  <a:srgbClr val="000000"/>
                </a:solidFill>
                <a:latin typeface="Arial Unicode MS"/>
              </a:rPr>
              <a:t>Running GPA Trend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279233"/>
        <c:axId val="1866188652"/>
      </c:lineChart>
      <c:catAx>
        <c:axId val="10302792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800" b="0" i="0">
                <a:solidFill>
                  <a:srgbClr val="000000"/>
                </a:solidFill>
                <a:latin typeface="Arial Unicode MS"/>
              </a:defRPr>
            </a:pPr>
            <a:endParaRPr lang="en-US"/>
          </a:p>
        </c:txPr>
        <c:crossAx val="1866188652"/>
        <c:crosses val="autoZero"/>
        <c:auto val="1"/>
        <c:lblAlgn val="ctr"/>
        <c:lblOffset val="100"/>
        <c:noMultiLvlLbl val="1"/>
      </c:catAx>
      <c:valAx>
        <c:axId val="1866188652"/>
        <c:scaling>
          <c:orientation val="minMax"/>
        </c:scaling>
        <c:delete val="0"/>
        <c:axPos val="l"/>
        <c:majorTickMark val="cross"/>
        <c:minorTickMark val="cross"/>
        <c:tickLblPos val="nextTo"/>
        <c:spPr>
          <a:ln>
            <a:noFill/>
          </a:ln>
        </c:spPr>
        <c:crossAx val="1030279233"/>
        <c:crosses val="autoZero"/>
        <c:crossBetween val="between"/>
      </c:valAx>
      <c:spPr>
        <a:solidFill>
          <a:srgbClr val="FFFFFF"/>
        </a:solidFill>
      </c:spPr>
    </c:plotArea>
    <c:legend>
      <c:legendPos val="t"/>
      <c:overlay val="0"/>
      <c:txPr>
        <a:bodyPr/>
        <a:lstStyle/>
        <a:p>
          <a:pPr lvl="0">
            <a:defRPr sz="800" b="0" i="0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151</xdr:row>
      <xdr:rowOff>0</xdr:rowOff>
    </xdr:from>
    <xdr:ext cx="7762875" cy="3209925"/>
    <xdr:graphicFrame macro="">
      <xdr:nvGraphicFramePr>
        <xdr:cNvPr id="705940400" name="Chart 1">
          <a:extLst>
            <a:ext uri="{FF2B5EF4-FFF2-40B4-BE49-F238E27FC236}">
              <a16:creationId xmlns:a16="http://schemas.microsoft.com/office/drawing/2014/main" id="{00000000-0008-0000-0000-0000B0CB1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="75" zoomScaleNormal="100" workbookViewId="0">
      <selection activeCell="N40" sqref="N40"/>
    </sheetView>
  </sheetViews>
  <sheetFormatPr baseColWidth="10" defaultColWidth="14.5" defaultRowHeight="15" customHeight="1"/>
  <cols>
    <col min="1" max="1" width="8.83203125" customWidth="1"/>
    <col min="2" max="2" width="15.6640625" customWidth="1"/>
    <col min="3" max="4" width="11.6640625" customWidth="1"/>
    <col min="5" max="5" width="14.5" customWidth="1"/>
    <col min="6" max="7" width="11.6640625" customWidth="1"/>
    <col min="8" max="8" width="17.5" customWidth="1"/>
    <col min="9" max="9" width="17.1640625" customWidth="1"/>
    <col min="10" max="19" width="9.1640625" customWidth="1"/>
    <col min="20" max="26" width="8.83203125" customWidth="1"/>
  </cols>
  <sheetData>
    <row r="1" spans="1:26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97" t="s">
        <v>1</v>
      </c>
      <c r="B2" s="96"/>
      <c r="C2" s="96"/>
      <c r="D2" s="96"/>
      <c r="E2" s="96"/>
      <c r="F2" s="96"/>
      <c r="G2" s="96"/>
      <c r="H2" s="96"/>
      <c r="I2" s="9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4" customHeight="1">
      <c r="A3" s="98" t="s">
        <v>2</v>
      </c>
      <c r="B3" s="99"/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74</v>
      </c>
      <c r="I3" s="4" t="s">
        <v>75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>
      <c r="A4" s="100"/>
      <c r="B4" s="101"/>
      <c r="C4" s="5"/>
      <c r="D4" s="6"/>
      <c r="E4" s="7" t="str">
        <f t="shared" ref="E4:E23" si="0">IF(C4="","0",VLOOKUP(C4,$A$153:$B$166,2,FALSE))</f>
        <v>0</v>
      </c>
      <c r="F4" s="7">
        <f t="shared" ref="F4:F23" si="1">IF(I4,VLOOKUP(D4,$D$153:$E$170,2,FALSE),D4)</f>
        <v>0</v>
      </c>
      <c r="G4" s="7">
        <f t="shared" ref="G4:G23" si="2">F4*E4</f>
        <v>0</v>
      </c>
      <c r="H4" s="9" t="b">
        <v>0</v>
      </c>
      <c r="I4" s="9" t="b">
        <v>0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2" customHeight="1">
      <c r="A5" s="100"/>
      <c r="B5" s="101"/>
      <c r="C5" s="5"/>
      <c r="D5" s="6"/>
      <c r="E5" s="7" t="str">
        <f t="shared" si="0"/>
        <v>0</v>
      </c>
      <c r="F5" s="7">
        <f t="shared" si="1"/>
        <v>0</v>
      </c>
      <c r="G5" s="7">
        <f t="shared" si="2"/>
        <v>0</v>
      </c>
      <c r="H5" s="9" t="b">
        <v>0</v>
      </c>
      <c r="I5" s="9" t="b">
        <v>0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2" customHeight="1">
      <c r="A6" s="100"/>
      <c r="B6" s="101"/>
      <c r="C6" s="5"/>
      <c r="D6" s="6"/>
      <c r="E6" s="7" t="str">
        <f t="shared" si="0"/>
        <v>0</v>
      </c>
      <c r="F6" s="7">
        <f t="shared" si="1"/>
        <v>0</v>
      </c>
      <c r="G6" s="7">
        <f t="shared" si="2"/>
        <v>0</v>
      </c>
      <c r="H6" s="9" t="b">
        <v>0</v>
      </c>
      <c r="I6" s="9" t="b">
        <v>0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2" customHeight="1">
      <c r="A7" s="100"/>
      <c r="B7" s="101"/>
      <c r="C7" s="5"/>
      <c r="D7" s="6"/>
      <c r="E7" s="7" t="str">
        <f t="shared" si="0"/>
        <v>0</v>
      </c>
      <c r="F7" s="7">
        <f t="shared" si="1"/>
        <v>0</v>
      </c>
      <c r="G7" s="7">
        <f t="shared" si="2"/>
        <v>0</v>
      </c>
      <c r="H7" s="9" t="b">
        <v>0</v>
      </c>
      <c r="I7" s="9" t="b">
        <v>0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2" customHeight="1">
      <c r="A8" s="100"/>
      <c r="B8" s="101"/>
      <c r="C8" s="5"/>
      <c r="D8" s="6"/>
      <c r="E8" s="7" t="str">
        <f t="shared" si="0"/>
        <v>0</v>
      </c>
      <c r="F8" s="7">
        <f t="shared" si="1"/>
        <v>0</v>
      </c>
      <c r="G8" s="7">
        <f t="shared" si="2"/>
        <v>0</v>
      </c>
      <c r="H8" s="9" t="b">
        <v>0</v>
      </c>
      <c r="I8" s="9" t="b">
        <v>0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2" customHeight="1">
      <c r="A9" s="100"/>
      <c r="B9" s="101"/>
      <c r="C9" s="5"/>
      <c r="D9" s="6"/>
      <c r="E9" s="7" t="str">
        <f t="shared" si="0"/>
        <v>0</v>
      </c>
      <c r="F9" s="7">
        <f t="shared" si="1"/>
        <v>0</v>
      </c>
      <c r="G9" s="7">
        <f t="shared" si="2"/>
        <v>0</v>
      </c>
      <c r="H9" s="9" t="b">
        <v>0</v>
      </c>
      <c r="I9" s="9" t="b">
        <v>0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2" customHeight="1">
      <c r="A10" s="100"/>
      <c r="B10" s="101"/>
      <c r="C10" s="5"/>
      <c r="D10" s="6"/>
      <c r="E10" s="7" t="str">
        <f t="shared" si="0"/>
        <v>0</v>
      </c>
      <c r="F10" s="7">
        <f t="shared" si="1"/>
        <v>0</v>
      </c>
      <c r="G10" s="7">
        <f t="shared" si="2"/>
        <v>0</v>
      </c>
      <c r="H10" s="9" t="b">
        <v>0</v>
      </c>
      <c r="I10" s="9" t="b">
        <v>0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2" customHeight="1">
      <c r="A11" s="100"/>
      <c r="B11" s="101"/>
      <c r="C11" s="5"/>
      <c r="D11" s="6"/>
      <c r="E11" s="7" t="str">
        <f t="shared" si="0"/>
        <v>0</v>
      </c>
      <c r="F11" s="7">
        <f t="shared" si="1"/>
        <v>0</v>
      </c>
      <c r="G11" s="7">
        <f t="shared" si="2"/>
        <v>0</v>
      </c>
      <c r="H11" s="9" t="b">
        <v>0</v>
      </c>
      <c r="I11" s="9" t="b">
        <v>0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2" customHeight="1">
      <c r="A12" s="100"/>
      <c r="B12" s="101"/>
      <c r="C12" s="5"/>
      <c r="D12" s="6"/>
      <c r="E12" s="7" t="str">
        <f t="shared" si="0"/>
        <v>0</v>
      </c>
      <c r="F12" s="7">
        <f t="shared" si="1"/>
        <v>0</v>
      </c>
      <c r="G12" s="7">
        <f t="shared" si="2"/>
        <v>0</v>
      </c>
      <c r="H12" s="9" t="b">
        <v>0</v>
      </c>
      <c r="I12" s="9" t="b">
        <v>0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2" customHeight="1">
      <c r="A13" s="100"/>
      <c r="B13" s="101"/>
      <c r="C13" s="5"/>
      <c r="D13" s="6"/>
      <c r="E13" s="7" t="str">
        <f t="shared" si="0"/>
        <v>0</v>
      </c>
      <c r="F13" s="7">
        <f t="shared" si="1"/>
        <v>0</v>
      </c>
      <c r="G13" s="7">
        <f t="shared" si="2"/>
        <v>0</v>
      </c>
      <c r="H13" s="9" t="b">
        <v>0</v>
      </c>
      <c r="I13" s="9" t="b">
        <v>0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2" customHeight="1">
      <c r="A14" s="100"/>
      <c r="B14" s="101"/>
      <c r="C14" s="5"/>
      <c r="D14" s="6"/>
      <c r="E14" s="7" t="str">
        <f t="shared" si="0"/>
        <v>0</v>
      </c>
      <c r="F14" s="7">
        <f t="shared" si="1"/>
        <v>0</v>
      </c>
      <c r="G14" s="7">
        <f t="shared" si="2"/>
        <v>0</v>
      </c>
      <c r="H14" s="9" t="b">
        <v>0</v>
      </c>
      <c r="I14" s="9" t="b">
        <v>0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2" customHeight="1">
      <c r="A15" s="100"/>
      <c r="B15" s="101"/>
      <c r="C15" s="5"/>
      <c r="D15" s="6"/>
      <c r="E15" s="7" t="str">
        <f t="shared" si="0"/>
        <v>0</v>
      </c>
      <c r="F15" s="7">
        <f t="shared" si="1"/>
        <v>0</v>
      </c>
      <c r="G15" s="7">
        <f t="shared" si="2"/>
        <v>0</v>
      </c>
      <c r="H15" s="9" t="b">
        <v>0</v>
      </c>
      <c r="I15" s="9" t="b">
        <v>0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2" customHeight="1">
      <c r="A16" s="100"/>
      <c r="B16" s="101"/>
      <c r="C16" s="5"/>
      <c r="D16" s="6"/>
      <c r="E16" s="7" t="str">
        <f t="shared" si="0"/>
        <v>0</v>
      </c>
      <c r="F16" s="7">
        <f t="shared" si="1"/>
        <v>0</v>
      </c>
      <c r="G16" s="7">
        <f t="shared" si="2"/>
        <v>0</v>
      </c>
      <c r="H16" s="9" t="b">
        <v>0</v>
      </c>
      <c r="I16" s="9" t="b">
        <v>0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2" customHeight="1">
      <c r="A17" s="100"/>
      <c r="B17" s="101"/>
      <c r="C17" s="5"/>
      <c r="D17" s="6"/>
      <c r="E17" s="7" t="str">
        <f t="shared" si="0"/>
        <v>0</v>
      </c>
      <c r="F17" s="7">
        <f t="shared" si="1"/>
        <v>0</v>
      </c>
      <c r="G17" s="7">
        <f t="shared" si="2"/>
        <v>0</v>
      </c>
      <c r="H17" s="9" t="b">
        <v>0</v>
      </c>
      <c r="I17" s="9" t="b">
        <v>0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2" customHeight="1">
      <c r="A18" s="100"/>
      <c r="B18" s="101"/>
      <c r="C18" s="5"/>
      <c r="D18" s="6"/>
      <c r="E18" s="7" t="str">
        <f t="shared" si="0"/>
        <v>0</v>
      </c>
      <c r="F18" s="7">
        <f t="shared" si="1"/>
        <v>0</v>
      </c>
      <c r="G18" s="7">
        <f t="shared" si="2"/>
        <v>0</v>
      </c>
      <c r="H18" s="9" t="b">
        <v>0</v>
      </c>
      <c r="I18" s="9" t="b">
        <v>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2" customHeight="1">
      <c r="A19" s="100"/>
      <c r="B19" s="101"/>
      <c r="C19" s="5"/>
      <c r="D19" s="6"/>
      <c r="E19" s="7" t="str">
        <f t="shared" si="0"/>
        <v>0</v>
      </c>
      <c r="F19" s="7">
        <f t="shared" si="1"/>
        <v>0</v>
      </c>
      <c r="G19" s="7">
        <f t="shared" si="2"/>
        <v>0</v>
      </c>
      <c r="H19" s="9" t="b">
        <v>0</v>
      </c>
      <c r="I19" s="9" t="b">
        <v>0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2" customHeight="1">
      <c r="A20" s="100"/>
      <c r="B20" s="101"/>
      <c r="C20" s="5"/>
      <c r="D20" s="6"/>
      <c r="E20" s="7" t="str">
        <f t="shared" si="0"/>
        <v>0</v>
      </c>
      <c r="F20" s="7">
        <f t="shared" si="1"/>
        <v>0</v>
      </c>
      <c r="G20" s="7">
        <f t="shared" si="2"/>
        <v>0</v>
      </c>
      <c r="H20" s="9" t="b">
        <v>0</v>
      </c>
      <c r="I20" s="9" t="b">
        <v>0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2" customHeight="1">
      <c r="A21" s="100"/>
      <c r="B21" s="101"/>
      <c r="C21" s="5"/>
      <c r="D21" s="6"/>
      <c r="E21" s="7" t="str">
        <f t="shared" si="0"/>
        <v>0</v>
      </c>
      <c r="F21" s="7">
        <f t="shared" si="1"/>
        <v>0</v>
      </c>
      <c r="G21" s="7">
        <f t="shared" si="2"/>
        <v>0</v>
      </c>
      <c r="H21" s="9" t="b">
        <v>0</v>
      </c>
      <c r="I21" s="9" t="b">
        <v>0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2" customHeight="1">
      <c r="A22" s="100"/>
      <c r="B22" s="101"/>
      <c r="C22" s="5"/>
      <c r="D22" s="6"/>
      <c r="E22" s="7" t="str">
        <f t="shared" si="0"/>
        <v>0</v>
      </c>
      <c r="F22" s="7">
        <f t="shared" si="1"/>
        <v>0</v>
      </c>
      <c r="G22" s="7">
        <f t="shared" si="2"/>
        <v>0</v>
      </c>
      <c r="H22" s="9" t="b">
        <v>0</v>
      </c>
      <c r="I22" s="9" t="b">
        <v>0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2" customHeight="1">
      <c r="A23" s="102"/>
      <c r="B23" s="103"/>
      <c r="C23" s="11"/>
      <c r="D23" s="12"/>
      <c r="E23" s="13" t="str">
        <f t="shared" si="0"/>
        <v>0</v>
      </c>
      <c r="F23" s="13">
        <f t="shared" si="1"/>
        <v>0</v>
      </c>
      <c r="G23" s="13">
        <f t="shared" si="2"/>
        <v>0</v>
      </c>
      <c r="H23" s="9" t="b">
        <v>0</v>
      </c>
      <c r="I23" s="9" t="b">
        <v>0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>
      <c r="A24" s="14"/>
      <c r="B24" s="15"/>
      <c r="C24" s="15"/>
      <c r="D24" s="15"/>
      <c r="E24" s="15"/>
      <c r="F24" s="15"/>
      <c r="G24" s="15"/>
      <c r="H24" s="15"/>
      <c r="I24" s="15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39" customHeight="1">
      <c r="A25" s="104" t="s">
        <v>8</v>
      </c>
      <c r="B25" s="16" t="s">
        <v>9</v>
      </c>
      <c r="C25" s="17" t="s">
        <v>10</v>
      </c>
      <c r="D25" s="17" t="s">
        <v>11</v>
      </c>
      <c r="E25" s="18" t="s">
        <v>12</v>
      </c>
      <c r="F25" s="19" t="s">
        <v>13</v>
      </c>
      <c r="G25" s="20" t="s">
        <v>14</v>
      </c>
      <c r="H25" s="20" t="s">
        <v>15</v>
      </c>
      <c r="I25" s="21" t="s">
        <v>16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75" customHeight="1">
      <c r="A26" s="105"/>
      <c r="B26" s="22">
        <f t="shared" ref="B26:C26" si="3">SUM(F4:F23)</f>
        <v>0</v>
      </c>
      <c r="C26" s="23">
        <f t="shared" si="3"/>
        <v>0</v>
      </c>
      <c r="D26" s="24" t="e">
        <f>IF(B26=0,NA(),C26/B26)</f>
        <v>#N/A</v>
      </c>
      <c r="E26" s="24" t="e">
        <f>IF(D26="0","",D26)</f>
        <v>#N/A</v>
      </c>
      <c r="F26" s="22">
        <f>SUMIF(H4:H23,TRUE,F4:F23)</f>
        <v>0</v>
      </c>
      <c r="G26" s="23">
        <f>SUMIF(H4:H23,TRUE,G4:G23)</f>
        <v>0</v>
      </c>
      <c r="H26" s="24" t="e">
        <f>IF(F26="",NA(),G26/F26)</f>
        <v>#DIV/0!</v>
      </c>
      <c r="I26" s="24" t="e">
        <f>IF(H26="0","",H26)</f>
        <v>#DIV/0!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9" customHeight="1">
      <c r="A27" s="105"/>
      <c r="B27" s="14"/>
      <c r="C27" s="15"/>
      <c r="D27" s="15"/>
      <c r="E27" s="14"/>
      <c r="F27" s="25"/>
      <c r="G27" s="25"/>
      <c r="H27" s="25"/>
      <c r="I27" s="25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29.25" customHeight="1">
      <c r="A28" s="105"/>
      <c r="B28" s="26" t="s">
        <v>17</v>
      </c>
      <c r="C28" s="27" t="s">
        <v>18</v>
      </c>
      <c r="D28" s="27" t="s">
        <v>19</v>
      </c>
      <c r="E28" s="28" t="s">
        <v>20</v>
      </c>
      <c r="F28" s="29"/>
      <c r="G28" s="29"/>
      <c r="H28" s="29"/>
      <c r="I28" s="29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75" customHeight="1">
      <c r="A29" s="106"/>
      <c r="B29" s="30">
        <f>SUMIF(H4:H23,FALSE,F4:F23)</f>
        <v>0</v>
      </c>
      <c r="C29" s="23">
        <f>SUMIF(H4:H23,FALSE,G4:G23)</f>
        <v>0</v>
      </c>
      <c r="D29" s="24" t="e">
        <f>IF(B29=0,NA(),C29/B29)</f>
        <v>#N/A</v>
      </c>
      <c r="E29" s="24" t="e">
        <f>IF(D29="0","",D29)</f>
        <v>#N/A</v>
      </c>
      <c r="F29" s="29"/>
      <c r="G29" s="29"/>
      <c r="H29" s="29"/>
      <c r="I29" s="29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customHeight="1">
      <c r="A30" s="31"/>
      <c r="B30" s="29"/>
      <c r="C30" s="29"/>
      <c r="D30" s="29"/>
      <c r="E30" s="29"/>
      <c r="F30" s="29"/>
      <c r="G30" s="29"/>
      <c r="H30" s="29"/>
      <c r="I30" s="29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54" customHeight="1">
      <c r="A31" s="98" t="s">
        <v>21</v>
      </c>
      <c r="B31" s="99"/>
      <c r="C31" s="2" t="s">
        <v>3</v>
      </c>
      <c r="D31" s="3" t="s">
        <v>4</v>
      </c>
      <c r="E31" s="3" t="s">
        <v>5</v>
      </c>
      <c r="F31" s="3" t="s">
        <v>6</v>
      </c>
      <c r="G31" s="3" t="s">
        <v>7</v>
      </c>
      <c r="H31" s="3" t="s">
        <v>74</v>
      </c>
      <c r="I31" s="119" t="s">
        <v>75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>
      <c r="A32" s="107"/>
      <c r="B32" s="108"/>
      <c r="C32" s="32"/>
      <c r="D32" s="33"/>
      <c r="E32" s="34" t="str">
        <f t="shared" ref="E32:E51" si="4">IF(C32="","0",VLOOKUP(C32,$A$153:$B$166,2,FALSE))</f>
        <v>0</v>
      </c>
      <c r="F32" s="34">
        <f t="shared" ref="F32:F35" si="5">IF(I32,VLOOKUP(D32,$D$153:$E$171,2,FALSE),D32)</f>
        <v>0</v>
      </c>
      <c r="G32" s="34">
        <f t="shared" ref="G32:G51" si="6">F32*E32</f>
        <v>0</v>
      </c>
      <c r="H32" s="35" t="b">
        <v>0</v>
      </c>
      <c r="I32" s="36" t="b">
        <v>0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2" customHeight="1">
      <c r="A33" s="100"/>
      <c r="B33" s="101"/>
      <c r="C33" s="5"/>
      <c r="D33" s="6"/>
      <c r="E33" s="7" t="str">
        <f t="shared" si="4"/>
        <v>0</v>
      </c>
      <c r="F33" s="7">
        <f t="shared" si="5"/>
        <v>0</v>
      </c>
      <c r="G33" s="7">
        <f t="shared" si="6"/>
        <v>0</v>
      </c>
      <c r="H33" s="8" t="b">
        <v>0</v>
      </c>
      <c r="I33" s="9" t="b">
        <v>0</v>
      </c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2" customHeight="1">
      <c r="A34" s="100"/>
      <c r="B34" s="101"/>
      <c r="C34" s="5"/>
      <c r="D34" s="6"/>
      <c r="E34" s="7" t="str">
        <f t="shared" si="4"/>
        <v>0</v>
      </c>
      <c r="F34" s="7">
        <f t="shared" si="5"/>
        <v>0</v>
      </c>
      <c r="G34" s="7">
        <f t="shared" si="6"/>
        <v>0</v>
      </c>
      <c r="H34" s="8" t="b">
        <v>0</v>
      </c>
      <c r="I34" s="9" t="b">
        <v>0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2" customHeight="1">
      <c r="A35" s="100"/>
      <c r="B35" s="101"/>
      <c r="C35" s="5"/>
      <c r="D35" s="6"/>
      <c r="E35" s="7" t="str">
        <f t="shared" si="4"/>
        <v>0</v>
      </c>
      <c r="F35" s="7">
        <f t="shared" si="5"/>
        <v>0</v>
      </c>
      <c r="G35" s="7">
        <f t="shared" si="6"/>
        <v>0</v>
      </c>
      <c r="H35" s="8" t="b">
        <v>0</v>
      </c>
      <c r="I35" s="9" t="b">
        <v>0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2" customHeight="1">
      <c r="A36" s="100"/>
      <c r="B36" s="101"/>
      <c r="C36" s="5"/>
      <c r="D36" s="6"/>
      <c r="E36" s="7" t="str">
        <f t="shared" si="4"/>
        <v>0</v>
      </c>
      <c r="F36" s="7">
        <f t="shared" ref="F36:F51" si="7">IF(I36,VLOOKUP(D36,$D$153:$E$170,2,FALSE),D36)</f>
        <v>0</v>
      </c>
      <c r="G36" s="7">
        <f t="shared" si="6"/>
        <v>0</v>
      </c>
      <c r="H36" s="8" t="b">
        <v>0</v>
      </c>
      <c r="I36" s="9" t="b">
        <v>0</v>
      </c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2" customHeight="1">
      <c r="A37" s="100"/>
      <c r="B37" s="101"/>
      <c r="C37" s="5"/>
      <c r="D37" s="6"/>
      <c r="E37" s="7" t="str">
        <f t="shared" si="4"/>
        <v>0</v>
      </c>
      <c r="F37" s="7">
        <f t="shared" si="7"/>
        <v>0</v>
      </c>
      <c r="G37" s="7">
        <f t="shared" si="6"/>
        <v>0</v>
      </c>
      <c r="H37" s="8" t="b">
        <v>0</v>
      </c>
      <c r="I37" s="9" t="b">
        <v>0</v>
      </c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2" customHeight="1">
      <c r="A38" s="100"/>
      <c r="B38" s="101"/>
      <c r="C38" s="5"/>
      <c r="D38" s="6"/>
      <c r="E38" s="7" t="str">
        <f t="shared" si="4"/>
        <v>0</v>
      </c>
      <c r="F38" s="7">
        <f t="shared" si="7"/>
        <v>0</v>
      </c>
      <c r="G38" s="7">
        <f t="shared" si="6"/>
        <v>0</v>
      </c>
      <c r="H38" s="8" t="b">
        <v>0</v>
      </c>
      <c r="I38" s="9" t="b">
        <v>0</v>
      </c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2" customHeight="1">
      <c r="A39" s="100"/>
      <c r="B39" s="101"/>
      <c r="C39" s="5"/>
      <c r="D39" s="6"/>
      <c r="E39" s="7" t="str">
        <f t="shared" si="4"/>
        <v>0</v>
      </c>
      <c r="F39" s="7">
        <f t="shared" si="7"/>
        <v>0</v>
      </c>
      <c r="G39" s="7">
        <f t="shared" si="6"/>
        <v>0</v>
      </c>
      <c r="H39" s="8" t="b">
        <v>0</v>
      </c>
      <c r="I39" s="9" t="b">
        <v>0</v>
      </c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2" customHeight="1">
      <c r="A40" s="100"/>
      <c r="B40" s="101"/>
      <c r="C40" s="5"/>
      <c r="D40" s="6"/>
      <c r="E40" s="7" t="str">
        <f t="shared" si="4"/>
        <v>0</v>
      </c>
      <c r="F40" s="7">
        <f t="shared" si="7"/>
        <v>0</v>
      </c>
      <c r="G40" s="7">
        <f t="shared" si="6"/>
        <v>0</v>
      </c>
      <c r="H40" s="8" t="b">
        <v>0</v>
      </c>
      <c r="I40" s="9" t="b">
        <v>0</v>
      </c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2" customHeight="1">
      <c r="A41" s="100"/>
      <c r="B41" s="101"/>
      <c r="C41" s="5"/>
      <c r="D41" s="6"/>
      <c r="E41" s="7" t="str">
        <f t="shared" si="4"/>
        <v>0</v>
      </c>
      <c r="F41" s="7">
        <f t="shared" si="7"/>
        <v>0</v>
      </c>
      <c r="G41" s="7">
        <f t="shared" si="6"/>
        <v>0</v>
      </c>
      <c r="H41" s="8" t="b">
        <v>0</v>
      </c>
      <c r="I41" s="9" t="b">
        <v>0</v>
      </c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2" customHeight="1">
      <c r="A42" s="100"/>
      <c r="B42" s="101"/>
      <c r="C42" s="5"/>
      <c r="D42" s="6"/>
      <c r="E42" s="7" t="str">
        <f t="shared" si="4"/>
        <v>0</v>
      </c>
      <c r="F42" s="7">
        <f t="shared" si="7"/>
        <v>0</v>
      </c>
      <c r="G42" s="7">
        <f t="shared" si="6"/>
        <v>0</v>
      </c>
      <c r="H42" s="8" t="b">
        <v>0</v>
      </c>
      <c r="I42" s="9" t="b">
        <v>0</v>
      </c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2" customHeight="1">
      <c r="A43" s="100"/>
      <c r="B43" s="101"/>
      <c r="C43" s="5"/>
      <c r="D43" s="6"/>
      <c r="E43" s="7" t="str">
        <f t="shared" si="4"/>
        <v>0</v>
      </c>
      <c r="F43" s="7">
        <f t="shared" si="7"/>
        <v>0</v>
      </c>
      <c r="G43" s="7">
        <f t="shared" si="6"/>
        <v>0</v>
      </c>
      <c r="H43" s="8" t="b">
        <v>0</v>
      </c>
      <c r="I43" s="9" t="b">
        <v>0</v>
      </c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2" customHeight="1">
      <c r="A44" s="100"/>
      <c r="B44" s="101"/>
      <c r="C44" s="5"/>
      <c r="D44" s="6"/>
      <c r="E44" s="7" t="str">
        <f t="shared" si="4"/>
        <v>0</v>
      </c>
      <c r="F44" s="7">
        <f t="shared" si="7"/>
        <v>0</v>
      </c>
      <c r="G44" s="7">
        <f t="shared" si="6"/>
        <v>0</v>
      </c>
      <c r="H44" s="8" t="b">
        <v>0</v>
      </c>
      <c r="I44" s="9" t="b">
        <v>0</v>
      </c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2" customHeight="1">
      <c r="A45" s="100"/>
      <c r="B45" s="101"/>
      <c r="C45" s="5"/>
      <c r="D45" s="6"/>
      <c r="E45" s="7" t="str">
        <f t="shared" si="4"/>
        <v>0</v>
      </c>
      <c r="F45" s="7">
        <f t="shared" si="7"/>
        <v>0</v>
      </c>
      <c r="G45" s="7">
        <f t="shared" si="6"/>
        <v>0</v>
      </c>
      <c r="H45" s="8" t="b">
        <v>0</v>
      </c>
      <c r="I45" s="9" t="b">
        <v>0</v>
      </c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2" customHeight="1">
      <c r="A46" s="100"/>
      <c r="B46" s="101"/>
      <c r="C46" s="5"/>
      <c r="D46" s="6"/>
      <c r="E46" s="7" t="str">
        <f t="shared" si="4"/>
        <v>0</v>
      </c>
      <c r="F46" s="7">
        <f t="shared" si="7"/>
        <v>0</v>
      </c>
      <c r="G46" s="7">
        <f t="shared" si="6"/>
        <v>0</v>
      </c>
      <c r="H46" s="8" t="b">
        <v>0</v>
      </c>
      <c r="I46" s="9" t="b">
        <v>0</v>
      </c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2" customHeight="1">
      <c r="A47" s="100"/>
      <c r="B47" s="101"/>
      <c r="C47" s="5"/>
      <c r="D47" s="6"/>
      <c r="E47" s="7" t="str">
        <f t="shared" si="4"/>
        <v>0</v>
      </c>
      <c r="F47" s="7">
        <f t="shared" si="7"/>
        <v>0</v>
      </c>
      <c r="G47" s="7">
        <f t="shared" si="6"/>
        <v>0</v>
      </c>
      <c r="H47" s="8" t="b">
        <v>0</v>
      </c>
      <c r="I47" s="9" t="b">
        <v>0</v>
      </c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2" customHeight="1">
      <c r="A48" s="100"/>
      <c r="B48" s="101"/>
      <c r="C48" s="5"/>
      <c r="D48" s="6"/>
      <c r="E48" s="7" t="str">
        <f t="shared" si="4"/>
        <v>0</v>
      </c>
      <c r="F48" s="7">
        <f t="shared" si="7"/>
        <v>0</v>
      </c>
      <c r="G48" s="7">
        <f t="shared" si="6"/>
        <v>0</v>
      </c>
      <c r="H48" s="8" t="b">
        <v>0</v>
      </c>
      <c r="I48" s="9" t="b">
        <v>0</v>
      </c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2" customHeight="1">
      <c r="A49" s="100"/>
      <c r="B49" s="101"/>
      <c r="C49" s="5"/>
      <c r="D49" s="6"/>
      <c r="E49" s="7" t="str">
        <f t="shared" si="4"/>
        <v>0</v>
      </c>
      <c r="F49" s="7">
        <f t="shared" si="7"/>
        <v>0</v>
      </c>
      <c r="G49" s="7">
        <f t="shared" si="6"/>
        <v>0</v>
      </c>
      <c r="H49" s="8" t="b">
        <v>0</v>
      </c>
      <c r="I49" s="9" t="b">
        <v>0</v>
      </c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2" customHeight="1">
      <c r="A50" s="100"/>
      <c r="B50" s="101"/>
      <c r="C50" s="5"/>
      <c r="D50" s="6"/>
      <c r="E50" s="7" t="str">
        <f t="shared" si="4"/>
        <v>0</v>
      </c>
      <c r="F50" s="7">
        <f t="shared" si="7"/>
        <v>0</v>
      </c>
      <c r="G50" s="7">
        <f t="shared" si="6"/>
        <v>0</v>
      </c>
      <c r="H50" s="8" t="b">
        <v>0</v>
      </c>
      <c r="I50" s="9" t="b">
        <v>0</v>
      </c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2" customHeight="1">
      <c r="A51" s="109"/>
      <c r="B51" s="110"/>
      <c r="C51" s="11"/>
      <c r="D51" s="12"/>
      <c r="E51" s="13" t="str">
        <f t="shared" si="4"/>
        <v>0</v>
      </c>
      <c r="F51" s="13">
        <f t="shared" si="7"/>
        <v>0</v>
      </c>
      <c r="G51" s="13">
        <f t="shared" si="6"/>
        <v>0</v>
      </c>
      <c r="H51" s="8" t="b">
        <v>0</v>
      </c>
      <c r="I51" s="9" t="b">
        <v>0</v>
      </c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9" customHeight="1">
      <c r="B52" s="15"/>
      <c r="C52" s="15"/>
      <c r="D52" s="15"/>
      <c r="E52" s="15"/>
      <c r="F52" s="15"/>
      <c r="G52" s="15"/>
      <c r="H52" s="15"/>
      <c r="I52" s="15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26" ht="39" customHeight="1">
      <c r="A53" s="104" t="s">
        <v>22</v>
      </c>
      <c r="B53" s="16" t="s">
        <v>9</v>
      </c>
      <c r="C53" s="17" t="s">
        <v>23</v>
      </c>
      <c r="D53" s="17" t="s">
        <v>24</v>
      </c>
      <c r="E53" s="18" t="s">
        <v>12</v>
      </c>
      <c r="F53" s="19" t="s">
        <v>13</v>
      </c>
      <c r="G53" s="20" t="s">
        <v>14</v>
      </c>
      <c r="H53" s="20" t="s">
        <v>25</v>
      </c>
      <c r="I53" s="21" t="s">
        <v>16</v>
      </c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26" ht="15.75" customHeight="1">
      <c r="A54" s="105"/>
      <c r="B54" s="22">
        <f t="shared" ref="B54:C54" si="8">SUM(F32:F51)</f>
        <v>0</v>
      </c>
      <c r="C54" s="23">
        <f t="shared" si="8"/>
        <v>0</v>
      </c>
      <c r="D54" s="24" t="e">
        <f>IF(B54=0,NA(),C54/B54)</f>
        <v>#N/A</v>
      </c>
      <c r="E54" s="24" t="e">
        <f>IF(D54="0",(C26)/(B26),(C26+C54)/(B26+B54))</f>
        <v>#N/A</v>
      </c>
      <c r="F54" s="22">
        <f>SUMIF(H32:H51,TRUE,F32:F51)</f>
        <v>0</v>
      </c>
      <c r="G54" s="23">
        <f>SUMIF(H32:H51,TRUE,G32:G51)</f>
        <v>0</v>
      </c>
      <c r="H54" s="24" t="e">
        <f>IF(F54=0,NA(),G54/F54)</f>
        <v>#N/A</v>
      </c>
      <c r="I54" s="24" t="e">
        <f>IF(H54="0",(G26)/(F26),(G26+G54)/(F26+F54))</f>
        <v>#N/A</v>
      </c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26" ht="9" customHeight="1">
      <c r="A55" s="105"/>
      <c r="B55" s="15"/>
      <c r="C55" s="15"/>
      <c r="D55" s="39"/>
      <c r="F55" s="25"/>
      <c r="G55" s="25"/>
      <c r="H55" s="25"/>
      <c r="I55" s="25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26" ht="28.5" customHeight="1">
      <c r="A56" s="105"/>
      <c r="B56" s="26" t="s">
        <v>17</v>
      </c>
      <c r="C56" s="27" t="s">
        <v>18</v>
      </c>
      <c r="D56" s="27" t="s">
        <v>26</v>
      </c>
      <c r="E56" s="28" t="s">
        <v>20</v>
      </c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26" ht="15.75" customHeight="1">
      <c r="A57" s="106"/>
      <c r="B57" s="30">
        <f>SUMIF(H32:H51,FALSE,F32:F51)</f>
        <v>0</v>
      </c>
      <c r="C57" s="23">
        <f>SUMIF(H32:H51,FALSE,G32:G51)</f>
        <v>0</v>
      </c>
      <c r="D57" s="24" t="e">
        <f>IF(B57=0,NA(),C57/B57)</f>
        <v>#N/A</v>
      </c>
      <c r="E57" s="24" t="e">
        <f>IF(D57="0",(C29)/(B29),(C29+C57)/(B29+B57))</f>
        <v>#N/A</v>
      </c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26" ht="54" customHeight="1">
      <c r="A58" s="98" t="s">
        <v>27</v>
      </c>
      <c r="B58" s="99"/>
      <c r="C58" s="2" t="s">
        <v>3</v>
      </c>
      <c r="D58" s="3" t="s">
        <v>4</v>
      </c>
      <c r="E58" s="3" t="s">
        <v>5</v>
      </c>
      <c r="F58" s="3" t="s">
        <v>6</v>
      </c>
      <c r="G58" s="3" t="s">
        <v>7</v>
      </c>
      <c r="H58" s="3" t="s">
        <v>74</v>
      </c>
      <c r="I58" s="119" t="s">
        <v>75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07"/>
      <c r="B59" s="108"/>
      <c r="C59" s="41"/>
      <c r="D59" s="33"/>
      <c r="E59" s="34" t="str">
        <f t="shared" ref="E59:E78" si="9">IF(C59="","0",VLOOKUP(C59,$A$153:$B$166,2,FALSE))</f>
        <v>0</v>
      </c>
      <c r="F59" s="34">
        <f t="shared" ref="F59:F62" si="10">IF(I59,VLOOKUP(D59,$D$153:$E$171,2,FALSE),D59)</f>
        <v>0</v>
      </c>
      <c r="G59" s="34">
        <f t="shared" ref="G59:G78" si="11">F59*E59</f>
        <v>0</v>
      </c>
      <c r="H59" s="35" t="b">
        <v>0</v>
      </c>
      <c r="I59" s="36" t="b">
        <v>0</v>
      </c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2.75" customHeight="1">
      <c r="A60" s="100"/>
      <c r="B60" s="101"/>
      <c r="C60" s="42"/>
      <c r="D60" s="6"/>
      <c r="E60" s="7" t="str">
        <f t="shared" si="9"/>
        <v>0</v>
      </c>
      <c r="F60" s="7">
        <f t="shared" si="10"/>
        <v>0</v>
      </c>
      <c r="G60" s="7">
        <f t="shared" si="11"/>
        <v>0</v>
      </c>
      <c r="H60" s="8" t="b">
        <v>0</v>
      </c>
      <c r="I60" s="9" t="b">
        <v>0</v>
      </c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2.75" customHeight="1">
      <c r="A61" s="100"/>
      <c r="B61" s="101"/>
      <c r="C61" s="42"/>
      <c r="D61" s="6"/>
      <c r="E61" s="7" t="str">
        <f t="shared" si="9"/>
        <v>0</v>
      </c>
      <c r="F61" s="7">
        <f t="shared" si="10"/>
        <v>0</v>
      </c>
      <c r="G61" s="7">
        <f t="shared" si="11"/>
        <v>0</v>
      </c>
      <c r="H61" s="8" t="b">
        <v>0</v>
      </c>
      <c r="I61" s="9" t="b">
        <v>0</v>
      </c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2.75" customHeight="1">
      <c r="A62" s="100"/>
      <c r="B62" s="101"/>
      <c r="C62" s="42"/>
      <c r="D62" s="6"/>
      <c r="E62" s="7" t="str">
        <f t="shared" si="9"/>
        <v>0</v>
      </c>
      <c r="F62" s="7">
        <f t="shared" si="10"/>
        <v>0</v>
      </c>
      <c r="G62" s="7">
        <f t="shared" si="11"/>
        <v>0</v>
      </c>
      <c r="H62" s="8" t="b">
        <v>0</v>
      </c>
      <c r="I62" s="9" t="b">
        <v>0</v>
      </c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2.75" customHeight="1">
      <c r="A63" s="100"/>
      <c r="B63" s="101"/>
      <c r="C63" s="42"/>
      <c r="D63" s="6"/>
      <c r="E63" s="7" t="str">
        <f t="shared" si="9"/>
        <v>0</v>
      </c>
      <c r="F63" s="7">
        <f t="shared" ref="F63:F78" si="12">IF(I63,VLOOKUP(D63,$D$153:$E$170,2,FALSE),D63)</f>
        <v>0</v>
      </c>
      <c r="G63" s="7">
        <f t="shared" si="11"/>
        <v>0</v>
      </c>
      <c r="H63" s="8" t="b">
        <v>0</v>
      </c>
      <c r="I63" s="9" t="b">
        <v>0</v>
      </c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2.75" customHeight="1">
      <c r="A64" s="100"/>
      <c r="B64" s="101"/>
      <c r="C64" s="42"/>
      <c r="D64" s="6"/>
      <c r="E64" s="7" t="str">
        <f t="shared" si="9"/>
        <v>0</v>
      </c>
      <c r="F64" s="7">
        <f t="shared" si="12"/>
        <v>0</v>
      </c>
      <c r="G64" s="7">
        <f t="shared" si="11"/>
        <v>0</v>
      </c>
      <c r="H64" s="8" t="b">
        <v>0</v>
      </c>
      <c r="I64" s="9" t="b">
        <v>0</v>
      </c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2.75" customHeight="1">
      <c r="A65" s="100"/>
      <c r="B65" s="101"/>
      <c r="C65" s="42"/>
      <c r="D65" s="6"/>
      <c r="E65" s="7" t="str">
        <f t="shared" si="9"/>
        <v>0</v>
      </c>
      <c r="F65" s="7">
        <f t="shared" si="12"/>
        <v>0</v>
      </c>
      <c r="G65" s="7">
        <f t="shared" si="11"/>
        <v>0</v>
      </c>
      <c r="H65" s="8" t="b">
        <v>0</v>
      </c>
      <c r="I65" s="9" t="b">
        <v>0</v>
      </c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2.75" customHeight="1">
      <c r="A66" s="100"/>
      <c r="B66" s="101"/>
      <c r="C66" s="42"/>
      <c r="D66" s="6"/>
      <c r="E66" s="7" t="str">
        <f t="shared" si="9"/>
        <v>0</v>
      </c>
      <c r="F66" s="7">
        <f t="shared" si="12"/>
        <v>0</v>
      </c>
      <c r="G66" s="7">
        <f t="shared" si="11"/>
        <v>0</v>
      </c>
      <c r="H66" s="8" t="b">
        <v>0</v>
      </c>
      <c r="I66" s="9" t="b">
        <v>0</v>
      </c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2.75" customHeight="1">
      <c r="A67" s="100"/>
      <c r="B67" s="101"/>
      <c r="C67" s="42"/>
      <c r="D67" s="6"/>
      <c r="E67" s="7" t="str">
        <f t="shared" si="9"/>
        <v>0</v>
      </c>
      <c r="F67" s="7">
        <f t="shared" si="12"/>
        <v>0</v>
      </c>
      <c r="G67" s="7">
        <f t="shared" si="11"/>
        <v>0</v>
      </c>
      <c r="H67" s="8" t="b">
        <v>0</v>
      </c>
      <c r="I67" s="9" t="b">
        <v>0</v>
      </c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2.75" customHeight="1">
      <c r="A68" s="100"/>
      <c r="B68" s="101"/>
      <c r="C68" s="42"/>
      <c r="D68" s="6"/>
      <c r="E68" s="7" t="str">
        <f t="shared" si="9"/>
        <v>0</v>
      </c>
      <c r="F68" s="7">
        <f t="shared" si="12"/>
        <v>0</v>
      </c>
      <c r="G68" s="7">
        <f t="shared" si="11"/>
        <v>0</v>
      </c>
      <c r="H68" s="8" t="b">
        <v>0</v>
      </c>
      <c r="I68" s="9" t="b">
        <v>0</v>
      </c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2.75" customHeight="1">
      <c r="A69" s="100"/>
      <c r="B69" s="101"/>
      <c r="C69" s="42"/>
      <c r="D69" s="6"/>
      <c r="E69" s="7" t="str">
        <f t="shared" si="9"/>
        <v>0</v>
      </c>
      <c r="F69" s="7">
        <f t="shared" si="12"/>
        <v>0</v>
      </c>
      <c r="G69" s="7">
        <f t="shared" si="11"/>
        <v>0</v>
      </c>
      <c r="H69" s="8" t="b">
        <v>0</v>
      </c>
      <c r="I69" s="9" t="b">
        <v>0</v>
      </c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2.75" customHeight="1">
      <c r="A70" s="100"/>
      <c r="B70" s="101"/>
      <c r="C70" s="42"/>
      <c r="D70" s="6"/>
      <c r="E70" s="7" t="str">
        <f t="shared" si="9"/>
        <v>0</v>
      </c>
      <c r="F70" s="7">
        <f t="shared" si="12"/>
        <v>0</v>
      </c>
      <c r="G70" s="7">
        <f t="shared" si="11"/>
        <v>0</v>
      </c>
      <c r="H70" s="8" t="b">
        <v>0</v>
      </c>
      <c r="I70" s="9" t="b">
        <v>0</v>
      </c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2.75" customHeight="1">
      <c r="A71" s="100"/>
      <c r="B71" s="101"/>
      <c r="C71" s="42"/>
      <c r="D71" s="6"/>
      <c r="E71" s="7" t="str">
        <f t="shared" si="9"/>
        <v>0</v>
      </c>
      <c r="F71" s="7">
        <f t="shared" si="12"/>
        <v>0</v>
      </c>
      <c r="G71" s="7">
        <f t="shared" si="11"/>
        <v>0</v>
      </c>
      <c r="H71" s="8" t="b">
        <v>0</v>
      </c>
      <c r="I71" s="9" t="b">
        <v>0</v>
      </c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2.75" customHeight="1">
      <c r="A72" s="100"/>
      <c r="B72" s="101"/>
      <c r="C72" s="42"/>
      <c r="D72" s="6"/>
      <c r="E72" s="7" t="str">
        <f t="shared" si="9"/>
        <v>0</v>
      </c>
      <c r="F72" s="7">
        <f t="shared" si="12"/>
        <v>0</v>
      </c>
      <c r="G72" s="7">
        <f t="shared" si="11"/>
        <v>0</v>
      </c>
      <c r="H72" s="8" t="b">
        <v>0</v>
      </c>
      <c r="I72" s="9" t="b">
        <v>0</v>
      </c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2.75" customHeight="1">
      <c r="A73" s="100"/>
      <c r="B73" s="101"/>
      <c r="C73" s="42"/>
      <c r="D73" s="6"/>
      <c r="E73" s="7" t="str">
        <f t="shared" si="9"/>
        <v>0</v>
      </c>
      <c r="F73" s="7">
        <f t="shared" si="12"/>
        <v>0</v>
      </c>
      <c r="G73" s="7">
        <f t="shared" si="11"/>
        <v>0</v>
      </c>
      <c r="H73" s="8" t="b">
        <v>0</v>
      </c>
      <c r="I73" s="9" t="b">
        <v>0</v>
      </c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2.75" customHeight="1">
      <c r="A74" s="100"/>
      <c r="B74" s="101"/>
      <c r="C74" s="42"/>
      <c r="D74" s="6"/>
      <c r="E74" s="7" t="str">
        <f t="shared" si="9"/>
        <v>0</v>
      </c>
      <c r="F74" s="7">
        <f t="shared" si="12"/>
        <v>0</v>
      </c>
      <c r="G74" s="7">
        <f t="shared" si="11"/>
        <v>0</v>
      </c>
      <c r="H74" s="8" t="b">
        <v>0</v>
      </c>
      <c r="I74" s="9" t="b">
        <v>0</v>
      </c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2.75" customHeight="1">
      <c r="A75" s="100"/>
      <c r="B75" s="101"/>
      <c r="C75" s="42"/>
      <c r="D75" s="6"/>
      <c r="E75" s="7" t="str">
        <f t="shared" si="9"/>
        <v>0</v>
      </c>
      <c r="F75" s="7">
        <f t="shared" si="12"/>
        <v>0</v>
      </c>
      <c r="G75" s="7">
        <f t="shared" si="11"/>
        <v>0</v>
      </c>
      <c r="H75" s="8" t="b">
        <v>0</v>
      </c>
      <c r="I75" s="9" t="b">
        <v>0</v>
      </c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2.75" customHeight="1">
      <c r="A76" s="100"/>
      <c r="B76" s="101"/>
      <c r="C76" s="42"/>
      <c r="D76" s="6"/>
      <c r="E76" s="7" t="str">
        <f t="shared" si="9"/>
        <v>0</v>
      </c>
      <c r="F76" s="7">
        <f t="shared" si="12"/>
        <v>0</v>
      </c>
      <c r="G76" s="7">
        <f t="shared" si="11"/>
        <v>0</v>
      </c>
      <c r="H76" s="8" t="b">
        <v>0</v>
      </c>
      <c r="I76" s="9" t="b">
        <v>0</v>
      </c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2.75" customHeight="1">
      <c r="A77" s="100"/>
      <c r="B77" s="101"/>
      <c r="C77" s="42"/>
      <c r="D77" s="6"/>
      <c r="E77" s="7" t="str">
        <f t="shared" si="9"/>
        <v>0</v>
      </c>
      <c r="F77" s="7">
        <f t="shared" si="12"/>
        <v>0</v>
      </c>
      <c r="G77" s="7">
        <f t="shared" si="11"/>
        <v>0</v>
      </c>
      <c r="H77" s="8" t="b">
        <v>0</v>
      </c>
      <c r="I77" s="9" t="b">
        <v>0</v>
      </c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2.75" customHeight="1">
      <c r="A78" s="109"/>
      <c r="B78" s="110"/>
      <c r="C78" s="43"/>
      <c r="D78" s="12"/>
      <c r="E78" s="13" t="str">
        <f t="shared" si="9"/>
        <v>0</v>
      </c>
      <c r="F78" s="13">
        <f t="shared" si="12"/>
        <v>0</v>
      </c>
      <c r="G78" s="13">
        <f t="shared" si="11"/>
        <v>0</v>
      </c>
      <c r="H78" s="8" t="b">
        <v>0</v>
      </c>
      <c r="I78" s="9" t="b">
        <v>0</v>
      </c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9" customHeight="1">
      <c r="A79" s="116"/>
      <c r="B79" s="96"/>
      <c r="C79" s="15"/>
      <c r="D79" s="15"/>
      <c r="E79" s="15"/>
      <c r="F79" s="15"/>
      <c r="G79" s="15"/>
      <c r="H79" s="15"/>
      <c r="I79" s="15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26" ht="39" customHeight="1">
      <c r="A80" s="104" t="s">
        <v>28</v>
      </c>
      <c r="B80" s="16" t="s">
        <v>9</v>
      </c>
      <c r="C80" s="17" t="s">
        <v>29</v>
      </c>
      <c r="D80" s="17" t="s">
        <v>30</v>
      </c>
      <c r="E80" s="18" t="s">
        <v>12</v>
      </c>
      <c r="F80" s="19" t="s">
        <v>13</v>
      </c>
      <c r="G80" s="20" t="s">
        <v>14</v>
      </c>
      <c r="H80" s="20" t="s">
        <v>31</v>
      </c>
      <c r="I80" s="21" t="s">
        <v>16</v>
      </c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26" ht="15.75" customHeight="1">
      <c r="A81" s="105"/>
      <c r="B81" s="22">
        <f t="shared" ref="B81:C81" si="13">SUM(F59:F78)</f>
        <v>0</v>
      </c>
      <c r="C81" s="44">
        <f t="shared" si="13"/>
        <v>0</v>
      </c>
      <c r="D81" s="45" t="e">
        <f>IF(B81=0,NA(),C81/B81)</f>
        <v>#N/A</v>
      </c>
      <c r="E81" s="45" t="e">
        <f>IF(D81="0",(C26+C54)/(B26+B54),(C26+C54+C81)/(B26+B54+B81))</f>
        <v>#N/A</v>
      </c>
      <c r="F81" s="46">
        <f>SUMIF(H59:H78,TRUE,F59:F78)</f>
        <v>0</v>
      </c>
      <c r="G81" s="44">
        <f>SUMIF(H59:H78,TRUE,G59:G78)</f>
        <v>0</v>
      </c>
      <c r="H81" s="45" t="e">
        <f>IF(F81=0,NA(),G81/F81)</f>
        <v>#N/A</v>
      </c>
      <c r="I81" s="45" t="e">
        <f>IF(H81="0",(G26+G54)/(F26+F54),(G26+G54+G81)/(F26+F54+F81))</f>
        <v>#N/A</v>
      </c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26" ht="9" customHeight="1">
      <c r="A82" s="105"/>
      <c r="B82" s="15"/>
      <c r="C82" s="15"/>
      <c r="D82" s="39"/>
      <c r="F82" s="25"/>
      <c r="G82" s="25"/>
      <c r="H82" s="25"/>
      <c r="I82" s="25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26" ht="28.5" customHeight="1">
      <c r="A83" s="105"/>
      <c r="B83" s="26" t="s">
        <v>32</v>
      </c>
      <c r="C83" s="27" t="s">
        <v>33</v>
      </c>
      <c r="D83" s="27" t="s">
        <v>34</v>
      </c>
      <c r="E83" s="28" t="s">
        <v>35</v>
      </c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26" ht="15.75" customHeight="1">
      <c r="A84" s="106"/>
      <c r="B84" s="30">
        <f>SUMIF(H59:H78,FALSE,F59:F78)</f>
        <v>0</v>
      </c>
      <c r="C84" s="44">
        <f>SUMIF(H59:H78,FALSE,G59:G78)</f>
        <v>0</v>
      </c>
      <c r="D84" s="45" t="e">
        <f>IF(B84=0,NA(),C84/B84)</f>
        <v>#N/A</v>
      </c>
      <c r="E84" s="45" t="e">
        <f>IF(D84="0",(C29+C57)/(B29+B57),(C29+C57+C84)/(B29+B57+B84))</f>
        <v>#N/A</v>
      </c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26" ht="15.75" customHeight="1">
      <c r="A85" s="31"/>
      <c r="B85" s="15"/>
      <c r="C85" s="15"/>
      <c r="D85" s="40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26" ht="54" customHeight="1">
      <c r="A86" s="98" t="s">
        <v>36</v>
      </c>
      <c r="B86" s="99"/>
      <c r="C86" s="2" t="s">
        <v>3</v>
      </c>
      <c r="D86" s="3" t="s">
        <v>4</v>
      </c>
      <c r="E86" s="3" t="s">
        <v>5</v>
      </c>
      <c r="F86" s="3" t="s">
        <v>6</v>
      </c>
      <c r="G86" s="3" t="s">
        <v>7</v>
      </c>
      <c r="H86" s="3" t="s">
        <v>74</v>
      </c>
      <c r="I86" s="119" t="s">
        <v>75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07"/>
      <c r="B87" s="108"/>
      <c r="C87" s="47"/>
      <c r="D87" s="48"/>
      <c r="E87" s="34" t="str">
        <f t="shared" ref="E87:E106" si="14">IF(C87="","0",VLOOKUP(C87,$A$153:$B$166,2,FALSE))</f>
        <v>0</v>
      </c>
      <c r="F87" s="34">
        <f t="shared" ref="F87:F90" si="15">IF(I87,VLOOKUP(D87,$D$153:$E$171,2,FALSE),D87)</f>
        <v>0</v>
      </c>
      <c r="G87" s="34">
        <f t="shared" ref="G87:G106" si="16">F87*E87</f>
        <v>0</v>
      </c>
      <c r="H87" s="49" t="b">
        <v>0</v>
      </c>
      <c r="I87" s="50" t="b">
        <v>0</v>
      </c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26" ht="12.75" customHeight="1">
      <c r="A88" s="100"/>
      <c r="B88" s="101"/>
      <c r="C88" s="51"/>
      <c r="D88" s="52"/>
      <c r="E88" s="7" t="str">
        <f t="shared" si="14"/>
        <v>0</v>
      </c>
      <c r="F88" s="7">
        <f t="shared" si="15"/>
        <v>0</v>
      </c>
      <c r="G88" s="7">
        <f t="shared" si="16"/>
        <v>0</v>
      </c>
      <c r="H88" s="53" t="b">
        <v>0</v>
      </c>
      <c r="I88" s="54" t="b">
        <v>0</v>
      </c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26" ht="12.75" customHeight="1">
      <c r="A89" s="100"/>
      <c r="B89" s="101"/>
      <c r="C89" s="51"/>
      <c r="D89" s="52"/>
      <c r="E89" s="7" t="str">
        <f t="shared" si="14"/>
        <v>0</v>
      </c>
      <c r="F89" s="7">
        <f t="shared" si="15"/>
        <v>0</v>
      </c>
      <c r="G89" s="7">
        <f t="shared" si="16"/>
        <v>0</v>
      </c>
      <c r="H89" s="53" t="b">
        <v>0</v>
      </c>
      <c r="I89" s="54" t="b">
        <v>0</v>
      </c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26" ht="12.75" customHeight="1">
      <c r="A90" s="100"/>
      <c r="B90" s="101"/>
      <c r="C90" s="51"/>
      <c r="D90" s="52"/>
      <c r="E90" s="7" t="str">
        <f t="shared" si="14"/>
        <v>0</v>
      </c>
      <c r="F90" s="7">
        <f t="shared" si="15"/>
        <v>0</v>
      </c>
      <c r="G90" s="7">
        <f t="shared" si="16"/>
        <v>0</v>
      </c>
      <c r="H90" s="53" t="b">
        <v>0</v>
      </c>
      <c r="I90" s="54" t="b">
        <v>0</v>
      </c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26" ht="12.75" customHeight="1">
      <c r="A91" s="100"/>
      <c r="B91" s="101"/>
      <c r="C91" s="51"/>
      <c r="D91" s="52"/>
      <c r="E91" s="7" t="str">
        <f t="shared" si="14"/>
        <v>0</v>
      </c>
      <c r="F91" s="7">
        <f t="shared" ref="F91:F106" si="17">IF(I91,VLOOKUP(D91,$D$153:$E$170,2,FALSE),D91)</f>
        <v>0</v>
      </c>
      <c r="G91" s="7">
        <f t="shared" si="16"/>
        <v>0</v>
      </c>
      <c r="H91" s="53" t="b">
        <v>0</v>
      </c>
      <c r="I91" s="54" t="b">
        <v>0</v>
      </c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26" ht="12.75" customHeight="1">
      <c r="A92" s="100"/>
      <c r="B92" s="101"/>
      <c r="C92" s="51"/>
      <c r="D92" s="52"/>
      <c r="E92" s="7" t="str">
        <f t="shared" si="14"/>
        <v>0</v>
      </c>
      <c r="F92" s="7">
        <f t="shared" si="17"/>
        <v>0</v>
      </c>
      <c r="G92" s="7">
        <f t="shared" si="16"/>
        <v>0</v>
      </c>
      <c r="H92" s="53" t="b">
        <v>0</v>
      </c>
      <c r="I92" s="54" t="b">
        <v>0</v>
      </c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6" ht="12.75" customHeight="1">
      <c r="A93" s="100"/>
      <c r="B93" s="101"/>
      <c r="C93" s="51"/>
      <c r="D93" s="52"/>
      <c r="E93" s="7" t="str">
        <f t="shared" si="14"/>
        <v>0</v>
      </c>
      <c r="F93" s="7">
        <f t="shared" si="17"/>
        <v>0</v>
      </c>
      <c r="G93" s="7">
        <f t="shared" si="16"/>
        <v>0</v>
      </c>
      <c r="H93" s="53" t="b">
        <v>0</v>
      </c>
      <c r="I93" s="54" t="b">
        <v>0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6" ht="12.75" customHeight="1">
      <c r="A94" s="100"/>
      <c r="B94" s="101"/>
      <c r="C94" s="51"/>
      <c r="D94" s="52"/>
      <c r="E94" s="7" t="str">
        <f t="shared" si="14"/>
        <v>0</v>
      </c>
      <c r="F94" s="7">
        <f t="shared" si="17"/>
        <v>0</v>
      </c>
      <c r="G94" s="7">
        <f t="shared" si="16"/>
        <v>0</v>
      </c>
      <c r="H94" s="53" t="b">
        <v>0</v>
      </c>
      <c r="I94" s="54" t="b"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26" ht="12.75" customHeight="1">
      <c r="A95" s="100"/>
      <c r="B95" s="101"/>
      <c r="C95" s="51"/>
      <c r="D95" s="52"/>
      <c r="E95" s="7" t="str">
        <f t="shared" si="14"/>
        <v>0</v>
      </c>
      <c r="F95" s="7">
        <f t="shared" si="17"/>
        <v>0</v>
      </c>
      <c r="G95" s="7">
        <f t="shared" si="16"/>
        <v>0</v>
      </c>
      <c r="H95" s="53" t="b">
        <v>0</v>
      </c>
      <c r="I95" s="54" t="b"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26" ht="12.75" customHeight="1">
      <c r="A96" s="100"/>
      <c r="B96" s="101"/>
      <c r="C96" s="51"/>
      <c r="D96" s="52"/>
      <c r="E96" s="7" t="str">
        <f t="shared" si="14"/>
        <v>0</v>
      </c>
      <c r="F96" s="7">
        <f t="shared" si="17"/>
        <v>0</v>
      </c>
      <c r="G96" s="7">
        <f t="shared" si="16"/>
        <v>0</v>
      </c>
      <c r="H96" s="53" t="b">
        <v>0</v>
      </c>
      <c r="I96" s="54" t="b"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2.75" customHeight="1">
      <c r="A97" s="100"/>
      <c r="B97" s="101"/>
      <c r="C97" s="51"/>
      <c r="D97" s="52"/>
      <c r="E97" s="7" t="str">
        <f t="shared" si="14"/>
        <v>0</v>
      </c>
      <c r="F97" s="7">
        <f t="shared" si="17"/>
        <v>0</v>
      </c>
      <c r="G97" s="7">
        <f t="shared" si="16"/>
        <v>0</v>
      </c>
      <c r="H97" s="53" t="b">
        <v>0</v>
      </c>
      <c r="I97" s="54" t="b"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2.75" customHeight="1">
      <c r="A98" s="100"/>
      <c r="B98" s="101"/>
      <c r="C98" s="51"/>
      <c r="D98" s="52"/>
      <c r="E98" s="7" t="str">
        <f t="shared" si="14"/>
        <v>0</v>
      </c>
      <c r="F98" s="7">
        <f t="shared" si="17"/>
        <v>0</v>
      </c>
      <c r="G98" s="7">
        <f t="shared" si="16"/>
        <v>0</v>
      </c>
      <c r="H98" s="53" t="b">
        <v>0</v>
      </c>
      <c r="I98" s="54" t="b"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2.75" customHeight="1">
      <c r="A99" s="100"/>
      <c r="B99" s="101"/>
      <c r="C99" s="51"/>
      <c r="D99" s="52"/>
      <c r="E99" s="7" t="str">
        <f t="shared" si="14"/>
        <v>0</v>
      </c>
      <c r="F99" s="7">
        <f t="shared" si="17"/>
        <v>0</v>
      </c>
      <c r="G99" s="7">
        <f t="shared" si="16"/>
        <v>0</v>
      </c>
      <c r="H99" s="53" t="b">
        <v>0</v>
      </c>
      <c r="I99" s="54" t="b"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2.75" customHeight="1">
      <c r="A100" s="100"/>
      <c r="B100" s="101"/>
      <c r="C100" s="51"/>
      <c r="D100" s="52"/>
      <c r="E100" s="7" t="str">
        <f t="shared" si="14"/>
        <v>0</v>
      </c>
      <c r="F100" s="7">
        <f t="shared" si="17"/>
        <v>0</v>
      </c>
      <c r="G100" s="7">
        <f t="shared" si="16"/>
        <v>0</v>
      </c>
      <c r="H100" s="53" t="b">
        <v>0</v>
      </c>
      <c r="I100" s="54" t="b"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2.75" customHeight="1">
      <c r="A101" s="100"/>
      <c r="B101" s="101"/>
      <c r="C101" s="51"/>
      <c r="D101" s="52"/>
      <c r="E101" s="7" t="str">
        <f t="shared" si="14"/>
        <v>0</v>
      </c>
      <c r="F101" s="7">
        <f t="shared" si="17"/>
        <v>0</v>
      </c>
      <c r="G101" s="7">
        <f t="shared" si="16"/>
        <v>0</v>
      </c>
      <c r="H101" s="53" t="b">
        <v>0</v>
      </c>
      <c r="I101" s="54" t="b"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2.75" customHeight="1">
      <c r="A102" s="100"/>
      <c r="B102" s="101"/>
      <c r="C102" s="51"/>
      <c r="D102" s="52"/>
      <c r="E102" s="7" t="str">
        <f t="shared" si="14"/>
        <v>0</v>
      </c>
      <c r="F102" s="7">
        <f t="shared" si="17"/>
        <v>0</v>
      </c>
      <c r="G102" s="7">
        <f t="shared" si="16"/>
        <v>0</v>
      </c>
      <c r="H102" s="53" t="b">
        <v>0</v>
      </c>
      <c r="I102" s="54" t="b"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2.75" customHeight="1">
      <c r="A103" s="100"/>
      <c r="B103" s="101"/>
      <c r="C103" s="51"/>
      <c r="D103" s="52"/>
      <c r="E103" s="7" t="str">
        <f t="shared" si="14"/>
        <v>0</v>
      </c>
      <c r="F103" s="7">
        <f t="shared" si="17"/>
        <v>0</v>
      </c>
      <c r="G103" s="7">
        <f t="shared" si="16"/>
        <v>0</v>
      </c>
      <c r="H103" s="53" t="b">
        <v>0</v>
      </c>
      <c r="I103" s="54" t="b"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2.75" customHeight="1">
      <c r="A104" s="100"/>
      <c r="B104" s="101"/>
      <c r="C104" s="51"/>
      <c r="D104" s="52"/>
      <c r="E104" s="7" t="str">
        <f t="shared" si="14"/>
        <v>0</v>
      </c>
      <c r="F104" s="7">
        <f t="shared" si="17"/>
        <v>0</v>
      </c>
      <c r="G104" s="7">
        <f t="shared" si="16"/>
        <v>0</v>
      </c>
      <c r="H104" s="53" t="b">
        <v>0</v>
      </c>
      <c r="I104" s="54" t="b"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2.75" customHeight="1">
      <c r="A105" s="100"/>
      <c r="B105" s="101"/>
      <c r="C105" s="42"/>
      <c r="D105" s="52"/>
      <c r="E105" s="7" t="str">
        <f t="shared" si="14"/>
        <v>0</v>
      </c>
      <c r="F105" s="7">
        <f t="shared" si="17"/>
        <v>0</v>
      </c>
      <c r="G105" s="7">
        <f t="shared" si="16"/>
        <v>0</v>
      </c>
      <c r="H105" s="53" t="b">
        <v>0</v>
      </c>
      <c r="I105" s="54" t="b"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2.75" customHeight="1">
      <c r="A106" s="109"/>
      <c r="B106" s="110"/>
      <c r="C106" s="55"/>
      <c r="D106" s="56"/>
      <c r="E106" s="13" t="str">
        <f t="shared" si="14"/>
        <v>0</v>
      </c>
      <c r="F106" s="13">
        <f t="shared" si="17"/>
        <v>0</v>
      </c>
      <c r="G106" s="13">
        <f t="shared" si="16"/>
        <v>0</v>
      </c>
      <c r="H106" s="53" t="b">
        <v>0</v>
      </c>
      <c r="I106" s="54" t="b"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9" customHeight="1">
      <c r="B107" s="15"/>
      <c r="C107" s="5"/>
      <c r="D107" s="15"/>
      <c r="E107" s="15"/>
      <c r="F107" s="15"/>
      <c r="G107" s="15"/>
      <c r="H107" s="15"/>
      <c r="I107" s="15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39" customHeight="1">
      <c r="A108" s="104" t="s">
        <v>37</v>
      </c>
      <c r="B108" s="16" t="s">
        <v>9</v>
      </c>
      <c r="C108" s="16" t="s">
        <v>38</v>
      </c>
      <c r="D108" s="17" t="s">
        <v>39</v>
      </c>
      <c r="E108" s="18" t="s">
        <v>12</v>
      </c>
      <c r="F108" s="19" t="s">
        <v>13</v>
      </c>
      <c r="G108" s="20" t="s">
        <v>14</v>
      </c>
      <c r="H108" s="20" t="s">
        <v>40</v>
      </c>
      <c r="I108" s="21" t="s">
        <v>16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>
      <c r="A109" s="105"/>
      <c r="B109" s="22">
        <f t="shared" ref="B109:C109" si="18">SUM(F87:F106)</f>
        <v>0</v>
      </c>
      <c r="C109" s="22">
        <f t="shared" si="18"/>
        <v>0</v>
      </c>
      <c r="D109" s="24" t="e">
        <f>IF(B109=0,NA(),C109/B109)</f>
        <v>#N/A</v>
      </c>
      <c r="E109" s="24" t="e">
        <f>IF(D109="0",(C26+C54+C81)/(B26+B54+B81),(C26+C54+C81+C109)/(B26+B54+B81+B109))</f>
        <v>#N/A</v>
      </c>
      <c r="F109" s="22">
        <f>SUMIF(H87:H106,TRUE,F87:F106)</f>
        <v>0</v>
      </c>
      <c r="G109" s="23">
        <f>SUMIF(H87:H106,TRUE,G87:G106)</f>
        <v>0</v>
      </c>
      <c r="H109" s="24" t="e">
        <f>IF(F109=0,NA(),G109/F109)</f>
        <v>#N/A</v>
      </c>
      <c r="I109" s="24" t="e">
        <f>IF(H109="0",(G26+G54+G81)/(F26+F54+F81),(G26+G54+G81+G109)/(F26+F54+F81+F109))</f>
        <v>#N/A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9" customHeight="1">
      <c r="A110" s="105"/>
      <c r="B110" s="15"/>
      <c r="C110" s="5"/>
      <c r="D110" s="39"/>
      <c r="F110" s="25"/>
      <c r="G110" s="25"/>
      <c r="H110" s="25"/>
      <c r="I110" s="25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28.5" customHeight="1">
      <c r="A111" s="105"/>
      <c r="B111" s="26" t="s">
        <v>32</v>
      </c>
      <c r="C111" s="26" t="s">
        <v>33</v>
      </c>
      <c r="D111" s="27" t="s">
        <v>41</v>
      </c>
      <c r="E111" s="28" t="s">
        <v>35</v>
      </c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>
      <c r="A112" s="106"/>
      <c r="B112" s="30">
        <f>SUMIF(H87:H106,FALSE,F87:F106)</f>
        <v>0</v>
      </c>
      <c r="C112" s="22">
        <f>SUMIF(H87:H106,FALSE,G87:G106)</f>
        <v>0</v>
      </c>
      <c r="D112" s="24" t="e">
        <f>IF(B112=0,NA(),C112/B112)</f>
        <v>#N/A</v>
      </c>
      <c r="E112" s="24" t="e">
        <f>IF(D112="0",(C29+C57+C84)/(B29+B57+B84),(C29+C57+C84+C112)/(B29+B57+B84+B112))</f>
        <v>#N/A</v>
      </c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26" ht="54" customHeight="1">
      <c r="A113" s="98" t="s">
        <v>42</v>
      </c>
      <c r="B113" s="99"/>
      <c r="C113" s="2" t="s">
        <v>3</v>
      </c>
      <c r="D113" s="3" t="s">
        <v>4</v>
      </c>
      <c r="E113" s="3" t="s">
        <v>5</v>
      </c>
      <c r="F113" s="3" t="s">
        <v>6</v>
      </c>
      <c r="G113" s="3" t="s">
        <v>7</v>
      </c>
      <c r="H113" s="3" t="s">
        <v>74</v>
      </c>
      <c r="I113" s="119" t="s">
        <v>75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26" ht="12.75" customHeight="1">
      <c r="A114" s="117"/>
      <c r="B114" s="118"/>
      <c r="C114" s="5"/>
      <c r="D114" s="33"/>
      <c r="E114" s="34" t="str">
        <f t="shared" ref="E114:E133" si="19">IF(C114="","0",VLOOKUP(C114,$A$153:$B$166,2,FALSE))</f>
        <v>0</v>
      </c>
      <c r="F114" s="34">
        <f t="shared" ref="F114:F117" si="20">IF(I114,VLOOKUP(D114,$D$153:$E$171,2,FALSE),D114)</f>
        <v>0</v>
      </c>
      <c r="G114" s="34">
        <f t="shared" ref="G114:G133" si="21">F114*E114</f>
        <v>0</v>
      </c>
      <c r="H114" s="35" t="b">
        <v>0</v>
      </c>
      <c r="I114" s="36" t="b">
        <v>0</v>
      </c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2.75" customHeight="1">
      <c r="A115" s="111"/>
      <c r="B115" s="101"/>
      <c r="C115" s="5"/>
      <c r="D115" s="6"/>
      <c r="E115" s="7" t="str">
        <f t="shared" si="19"/>
        <v>0</v>
      </c>
      <c r="F115" s="7">
        <f t="shared" si="20"/>
        <v>0</v>
      </c>
      <c r="G115" s="7">
        <f t="shared" si="21"/>
        <v>0</v>
      </c>
      <c r="H115" s="8" t="b">
        <v>0</v>
      </c>
      <c r="I115" s="9" t="b">
        <v>0</v>
      </c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2.75" customHeight="1">
      <c r="A116" s="111"/>
      <c r="B116" s="101"/>
      <c r="C116" s="5"/>
      <c r="D116" s="6"/>
      <c r="E116" s="7" t="str">
        <f t="shared" si="19"/>
        <v>0</v>
      </c>
      <c r="F116" s="7">
        <f t="shared" si="20"/>
        <v>0</v>
      </c>
      <c r="G116" s="7">
        <f t="shared" si="21"/>
        <v>0</v>
      </c>
      <c r="H116" s="8" t="b">
        <v>0</v>
      </c>
      <c r="I116" s="9" t="b">
        <v>0</v>
      </c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2.75" customHeight="1">
      <c r="A117" s="111"/>
      <c r="B117" s="101"/>
      <c r="C117" s="5"/>
      <c r="D117" s="6"/>
      <c r="E117" s="7" t="str">
        <f t="shared" si="19"/>
        <v>0</v>
      </c>
      <c r="F117" s="7">
        <f t="shared" si="20"/>
        <v>0</v>
      </c>
      <c r="G117" s="7">
        <f t="shared" si="21"/>
        <v>0</v>
      </c>
      <c r="H117" s="8" t="b">
        <v>0</v>
      </c>
      <c r="I117" s="9" t="b">
        <v>0</v>
      </c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2.75" customHeight="1">
      <c r="A118" s="111"/>
      <c r="B118" s="101"/>
      <c r="C118" s="5"/>
      <c r="D118" s="6"/>
      <c r="E118" s="7" t="str">
        <f t="shared" si="19"/>
        <v>0</v>
      </c>
      <c r="F118" s="7">
        <f t="shared" ref="F118:F133" si="22">IF(I118,VLOOKUP(D118,$D$153:$E$170,2,FALSE),D118)</f>
        <v>0</v>
      </c>
      <c r="G118" s="7">
        <f t="shared" si="21"/>
        <v>0</v>
      </c>
      <c r="H118" s="8" t="b">
        <v>0</v>
      </c>
      <c r="I118" s="9" t="b">
        <v>0</v>
      </c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2.75" customHeight="1">
      <c r="A119" s="111"/>
      <c r="B119" s="101"/>
      <c r="C119" s="5"/>
      <c r="D119" s="6"/>
      <c r="E119" s="7" t="str">
        <f t="shared" si="19"/>
        <v>0</v>
      </c>
      <c r="F119" s="7">
        <f t="shared" si="22"/>
        <v>0</v>
      </c>
      <c r="G119" s="7">
        <f t="shared" si="21"/>
        <v>0</v>
      </c>
      <c r="H119" s="8" t="b">
        <v>0</v>
      </c>
      <c r="I119" s="9" t="b">
        <v>0</v>
      </c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2.75" customHeight="1">
      <c r="A120" s="111"/>
      <c r="B120" s="101"/>
      <c r="C120" s="5"/>
      <c r="D120" s="6"/>
      <c r="E120" s="7" t="str">
        <f t="shared" si="19"/>
        <v>0</v>
      </c>
      <c r="F120" s="7">
        <f t="shared" si="22"/>
        <v>0</v>
      </c>
      <c r="G120" s="7">
        <f t="shared" si="21"/>
        <v>0</v>
      </c>
      <c r="H120" s="8" t="b">
        <v>0</v>
      </c>
      <c r="I120" s="9" t="b">
        <v>0</v>
      </c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2.75" customHeight="1">
      <c r="A121" s="111"/>
      <c r="B121" s="101"/>
      <c r="C121" s="5"/>
      <c r="D121" s="6"/>
      <c r="E121" s="7" t="str">
        <f t="shared" si="19"/>
        <v>0</v>
      </c>
      <c r="F121" s="7">
        <f t="shared" si="22"/>
        <v>0</v>
      </c>
      <c r="G121" s="7">
        <f t="shared" si="21"/>
        <v>0</v>
      </c>
      <c r="H121" s="8" t="b">
        <v>0</v>
      </c>
      <c r="I121" s="9" t="b">
        <v>0</v>
      </c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2.75" customHeight="1">
      <c r="A122" s="111"/>
      <c r="B122" s="101"/>
      <c r="C122" s="5"/>
      <c r="D122" s="6"/>
      <c r="E122" s="7" t="str">
        <f t="shared" si="19"/>
        <v>0</v>
      </c>
      <c r="F122" s="7">
        <f t="shared" si="22"/>
        <v>0</v>
      </c>
      <c r="G122" s="7">
        <f t="shared" si="21"/>
        <v>0</v>
      </c>
      <c r="H122" s="8" t="b">
        <v>0</v>
      </c>
      <c r="I122" s="9" t="b">
        <v>0</v>
      </c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2.75" customHeight="1">
      <c r="A123" s="111"/>
      <c r="B123" s="101"/>
      <c r="C123" s="5"/>
      <c r="D123" s="6"/>
      <c r="E123" s="7" t="str">
        <f t="shared" si="19"/>
        <v>0</v>
      </c>
      <c r="F123" s="7">
        <f t="shared" si="22"/>
        <v>0</v>
      </c>
      <c r="G123" s="7">
        <f t="shared" si="21"/>
        <v>0</v>
      </c>
      <c r="H123" s="8" t="b">
        <v>0</v>
      </c>
      <c r="I123" s="9" t="b">
        <v>0</v>
      </c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2.75" customHeight="1">
      <c r="A124" s="111"/>
      <c r="B124" s="101"/>
      <c r="C124" s="5"/>
      <c r="D124" s="6"/>
      <c r="E124" s="7" t="str">
        <f t="shared" si="19"/>
        <v>0</v>
      </c>
      <c r="F124" s="7">
        <f t="shared" si="22"/>
        <v>0</v>
      </c>
      <c r="G124" s="7">
        <f t="shared" si="21"/>
        <v>0</v>
      </c>
      <c r="H124" s="8" t="b">
        <v>0</v>
      </c>
      <c r="I124" s="9" t="b">
        <v>0</v>
      </c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2.75" customHeight="1">
      <c r="A125" s="111"/>
      <c r="B125" s="101"/>
      <c r="C125" s="5"/>
      <c r="D125" s="6"/>
      <c r="E125" s="7" t="str">
        <f t="shared" si="19"/>
        <v>0</v>
      </c>
      <c r="F125" s="7">
        <f t="shared" si="22"/>
        <v>0</v>
      </c>
      <c r="G125" s="7">
        <f t="shared" si="21"/>
        <v>0</v>
      </c>
      <c r="H125" s="8" t="b">
        <v>0</v>
      </c>
      <c r="I125" s="9" t="b">
        <v>0</v>
      </c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2.75" customHeight="1">
      <c r="A126" s="111"/>
      <c r="B126" s="101"/>
      <c r="C126" s="5"/>
      <c r="D126" s="6"/>
      <c r="E126" s="7" t="str">
        <f t="shared" si="19"/>
        <v>0</v>
      </c>
      <c r="F126" s="7">
        <f t="shared" si="22"/>
        <v>0</v>
      </c>
      <c r="G126" s="7">
        <f t="shared" si="21"/>
        <v>0</v>
      </c>
      <c r="H126" s="8" t="b">
        <v>0</v>
      </c>
      <c r="I126" s="9" t="b">
        <v>0</v>
      </c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2.75" customHeight="1">
      <c r="A127" s="111"/>
      <c r="B127" s="101"/>
      <c r="C127" s="5"/>
      <c r="D127" s="6"/>
      <c r="E127" s="7" t="str">
        <f t="shared" si="19"/>
        <v>0</v>
      </c>
      <c r="F127" s="7">
        <f t="shared" si="22"/>
        <v>0</v>
      </c>
      <c r="G127" s="7">
        <f t="shared" si="21"/>
        <v>0</v>
      </c>
      <c r="H127" s="8" t="b">
        <v>0</v>
      </c>
      <c r="I127" s="9" t="b">
        <v>0</v>
      </c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2.75" customHeight="1">
      <c r="A128" s="111"/>
      <c r="B128" s="101"/>
      <c r="C128" s="57"/>
      <c r="D128" s="6"/>
      <c r="E128" s="7" t="str">
        <f t="shared" si="19"/>
        <v>0</v>
      </c>
      <c r="F128" s="7">
        <f t="shared" si="22"/>
        <v>0</v>
      </c>
      <c r="G128" s="7">
        <f t="shared" si="21"/>
        <v>0</v>
      </c>
      <c r="H128" s="8" t="b">
        <v>0</v>
      </c>
      <c r="I128" s="9" t="b">
        <v>0</v>
      </c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2.75" customHeight="1">
      <c r="A129" s="111"/>
      <c r="B129" s="101"/>
      <c r="C129" s="5"/>
      <c r="D129" s="6"/>
      <c r="E129" s="7" t="str">
        <f t="shared" si="19"/>
        <v>0</v>
      </c>
      <c r="F129" s="7">
        <f t="shared" si="22"/>
        <v>0</v>
      </c>
      <c r="G129" s="7">
        <f t="shared" si="21"/>
        <v>0</v>
      </c>
      <c r="H129" s="8" t="b">
        <v>0</v>
      </c>
      <c r="I129" s="9" t="b">
        <v>0</v>
      </c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2.75" customHeight="1">
      <c r="A130" s="111"/>
      <c r="B130" s="101"/>
      <c r="C130" s="5"/>
      <c r="D130" s="6"/>
      <c r="E130" s="7" t="str">
        <f t="shared" si="19"/>
        <v>0</v>
      </c>
      <c r="F130" s="7">
        <f t="shared" si="22"/>
        <v>0</v>
      </c>
      <c r="G130" s="7">
        <f t="shared" si="21"/>
        <v>0</v>
      </c>
      <c r="H130" s="8" t="b">
        <v>0</v>
      </c>
      <c r="I130" s="9" t="b">
        <v>0</v>
      </c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2.75" customHeight="1">
      <c r="A131" s="111"/>
      <c r="B131" s="101"/>
      <c r="C131" s="5"/>
      <c r="D131" s="6"/>
      <c r="E131" s="7" t="str">
        <f t="shared" si="19"/>
        <v>0</v>
      </c>
      <c r="F131" s="7">
        <f t="shared" si="22"/>
        <v>0</v>
      </c>
      <c r="G131" s="7">
        <f t="shared" si="21"/>
        <v>0</v>
      </c>
      <c r="H131" s="8" t="b">
        <v>0</v>
      </c>
      <c r="I131" s="9" t="b">
        <v>0</v>
      </c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2.75" customHeight="1">
      <c r="A132" s="111"/>
      <c r="B132" s="101"/>
      <c r="C132" s="5"/>
      <c r="D132" s="6"/>
      <c r="E132" s="7" t="str">
        <f t="shared" si="19"/>
        <v>0</v>
      </c>
      <c r="F132" s="7">
        <f t="shared" si="22"/>
        <v>0</v>
      </c>
      <c r="G132" s="7">
        <f t="shared" si="21"/>
        <v>0</v>
      </c>
      <c r="H132" s="8" t="b">
        <v>0</v>
      </c>
      <c r="I132" s="9" t="b">
        <v>0</v>
      </c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2.75" customHeight="1">
      <c r="A133" s="115"/>
      <c r="B133" s="110"/>
      <c r="C133" s="11"/>
      <c r="D133" s="12"/>
      <c r="E133" s="13" t="str">
        <f t="shared" si="19"/>
        <v>0</v>
      </c>
      <c r="F133" s="13">
        <f t="shared" si="22"/>
        <v>0</v>
      </c>
      <c r="G133" s="13">
        <f t="shared" si="21"/>
        <v>0</v>
      </c>
      <c r="H133" s="8" t="b">
        <v>0</v>
      </c>
      <c r="I133" s="9" t="b">
        <v>0</v>
      </c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9" customHeight="1">
      <c r="B134" s="15"/>
      <c r="C134" s="15"/>
      <c r="D134" s="15"/>
      <c r="E134" s="15"/>
      <c r="F134" s="15"/>
      <c r="G134" s="15"/>
      <c r="H134" s="15"/>
      <c r="I134" s="15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26" ht="39" customHeight="1">
      <c r="A135" s="104" t="s">
        <v>43</v>
      </c>
      <c r="B135" s="16" t="s">
        <v>9</v>
      </c>
      <c r="C135" s="17" t="s">
        <v>44</v>
      </c>
      <c r="D135" s="17" t="s">
        <v>45</v>
      </c>
      <c r="E135" s="18" t="s">
        <v>12</v>
      </c>
      <c r="F135" s="19" t="s">
        <v>13</v>
      </c>
      <c r="G135" s="20" t="s">
        <v>14</v>
      </c>
      <c r="H135" s="20" t="s">
        <v>46</v>
      </c>
      <c r="I135" s="21" t="s">
        <v>16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26" ht="15.75" customHeight="1">
      <c r="A136" s="105"/>
      <c r="B136" s="22">
        <f t="shared" ref="B136:C136" si="23">SUM(F114:F133)</f>
        <v>0</v>
      </c>
      <c r="C136" s="44">
        <f t="shared" si="23"/>
        <v>0</v>
      </c>
      <c r="D136" s="45" t="e">
        <f>IF(B136=0,NA(),C136/B136)</f>
        <v>#N/A</v>
      </c>
      <c r="E136" s="45" t="e">
        <f>IF(D136="0",(C26+C54+C81+C109)/(B26+B54+B81+B109),(C26+C54+C81+C109+C136)/(B26+B54+B81+B109+B136))</f>
        <v>#N/A</v>
      </c>
      <c r="F136" s="46">
        <f>SUMIF(H114:H133,TRUE,F114:F133)</f>
        <v>0</v>
      </c>
      <c r="G136" s="44">
        <f>SUMIF(H114:H133,TRUE,G114:G133)</f>
        <v>0</v>
      </c>
      <c r="H136" s="45" t="e">
        <f>IF(F136=0,NA(),G136/F136)</f>
        <v>#N/A</v>
      </c>
      <c r="I136" s="45" t="e">
        <f>IF(H136="0",(G26+G54+G81+G109)/(F26+F54+F81+F109),(G26+G54+G81+G109+G136)/(F26+F54+F81+F109+F136))</f>
        <v>#N/A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26" ht="11.25" customHeight="1">
      <c r="A137" s="105"/>
      <c r="B137" s="15"/>
      <c r="C137" s="15"/>
      <c r="D137" s="39"/>
      <c r="F137" s="25"/>
      <c r="G137" s="25"/>
      <c r="H137" s="25"/>
      <c r="I137" s="25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26" ht="27" customHeight="1">
      <c r="A138" s="105"/>
      <c r="B138" s="26" t="s">
        <v>32</v>
      </c>
      <c r="C138" s="27" t="s">
        <v>33</v>
      </c>
      <c r="D138" s="27" t="s">
        <v>47</v>
      </c>
      <c r="E138" s="28" t="s">
        <v>35</v>
      </c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26" ht="15.75" customHeight="1">
      <c r="A139" s="106"/>
      <c r="B139" s="30">
        <f>SUMIF(H114:H133,FALSE,F114:F133)</f>
        <v>0</v>
      </c>
      <c r="C139" s="44">
        <f>SUMIF(H114:H133,FALSE,G114:G133)</f>
        <v>0</v>
      </c>
      <c r="D139" s="45" t="e">
        <f>IF(B139=0,NA(),C139/B139)</f>
        <v>#N/A</v>
      </c>
      <c r="E139" s="45" t="e">
        <f>IF(D139="0",(C29+C57+C84+C112)/(B29+B57+B84+B112),(C29+C57+C84+C112+C139)/(B29+B57+B84+B112+B139))</f>
        <v>#N/A</v>
      </c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26" ht="18" customHeight="1">
      <c r="A140" s="31"/>
      <c r="B140" s="25"/>
      <c r="C140" s="58"/>
      <c r="D140" s="58"/>
      <c r="E140" s="58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40.5" customHeight="1">
      <c r="A141" s="59"/>
      <c r="B141" s="112" t="s">
        <v>48</v>
      </c>
      <c r="C141" s="113"/>
      <c r="D141" s="114"/>
      <c r="E141" s="59"/>
      <c r="F141" s="112" t="s">
        <v>49</v>
      </c>
      <c r="G141" s="113"/>
      <c r="H141" s="114"/>
      <c r="I141" s="59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26" ht="27" customHeight="1">
      <c r="A142" s="59"/>
      <c r="B142" s="60" t="s">
        <v>50</v>
      </c>
      <c r="C142" s="61" t="s">
        <v>7</v>
      </c>
      <c r="D142" s="62" t="s">
        <v>51</v>
      </c>
      <c r="E142" s="59"/>
      <c r="F142" s="63" t="s">
        <v>50</v>
      </c>
      <c r="G142" s="64" t="s">
        <v>7</v>
      </c>
      <c r="H142" s="65" t="s">
        <v>51</v>
      </c>
      <c r="I142" s="59"/>
      <c r="J142" s="1"/>
      <c r="K142" s="1"/>
      <c r="L142" s="1"/>
      <c r="M142" s="1"/>
      <c r="N142" s="1"/>
      <c r="O142" s="1"/>
      <c r="P142" s="1"/>
      <c r="Q142" s="1"/>
    </row>
    <row r="143" spans="1:26" ht="15.75" customHeight="1">
      <c r="A143" s="59"/>
      <c r="B143" s="66">
        <f t="shared" ref="B143:C143" si="24">B26+B54+B81+B109</f>
        <v>0</v>
      </c>
      <c r="C143" s="67">
        <f t="shared" si="24"/>
        <v>0</v>
      </c>
      <c r="D143" s="68" t="str">
        <f>IF(C143=0,"",C143/B143)</f>
        <v/>
      </c>
      <c r="E143" s="59"/>
      <c r="F143" s="66">
        <f t="shared" ref="F143:G143" si="25">B26+B54+B81+B109+B136</f>
        <v>0</v>
      </c>
      <c r="G143" s="67">
        <f t="shared" si="25"/>
        <v>0</v>
      </c>
      <c r="H143" s="68" t="e">
        <f>IF(G143=0,(C26+C54+C81+C109)/(B26+B54+B81+B109),(C26+C54+C81+C109+C136)/(B26+B54+B81+B109+B136))</f>
        <v>#DIV/0!</v>
      </c>
      <c r="I143" s="59"/>
      <c r="J143" s="1"/>
      <c r="K143" s="1"/>
      <c r="L143" s="1"/>
      <c r="M143" s="1"/>
      <c r="N143" s="1"/>
      <c r="O143" s="1"/>
      <c r="P143" s="1"/>
      <c r="Q143" s="1"/>
    </row>
    <row r="144" spans="1:26" ht="15.75" customHeight="1">
      <c r="A144" s="59"/>
      <c r="B144" s="69"/>
      <c r="C144" s="70"/>
      <c r="D144" s="71"/>
      <c r="E144" s="59"/>
      <c r="F144" s="72"/>
      <c r="G144" s="73"/>
      <c r="H144" s="74"/>
      <c r="I144" s="59"/>
      <c r="J144" s="1"/>
      <c r="K144" s="1"/>
      <c r="L144" s="1"/>
      <c r="M144" s="1"/>
      <c r="N144" s="1"/>
      <c r="O144" s="1"/>
      <c r="P144" s="1"/>
      <c r="Q144" s="1"/>
    </row>
    <row r="145" spans="1:26" ht="26.25" customHeight="1">
      <c r="A145" s="59"/>
      <c r="B145" s="75" t="s">
        <v>52</v>
      </c>
      <c r="C145" s="76" t="s">
        <v>53</v>
      </c>
      <c r="D145" s="77" t="s">
        <v>54</v>
      </c>
      <c r="E145" s="59"/>
      <c r="F145" s="78" t="s">
        <v>52</v>
      </c>
      <c r="G145" s="79" t="s">
        <v>53</v>
      </c>
      <c r="H145" s="80" t="s">
        <v>55</v>
      </c>
      <c r="I145" s="59"/>
      <c r="J145" s="1"/>
      <c r="K145" s="1"/>
      <c r="L145" s="1"/>
      <c r="M145" s="1"/>
      <c r="N145" s="1"/>
      <c r="O145" s="1"/>
      <c r="P145" s="1"/>
      <c r="Q145" s="1"/>
    </row>
    <row r="146" spans="1:26" ht="15.75" customHeight="1">
      <c r="A146" s="59"/>
      <c r="B146" s="66">
        <f t="shared" ref="B146:C146" si="26">F26+F54+F81+F109</f>
        <v>0</v>
      </c>
      <c r="C146" s="67">
        <f t="shared" si="26"/>
        <v>0</v>
      </c>
      <c r="D146" s="68" t="str">
        <f>IF(C146=0,"",C146/B146)</f>
        <v/>
      </c>
      <c r="E146" s="59"/>
      <c r="F146" s="66">
        <f t="shared" ref="F146:G146" si="27">F26+F54+F81+F109+F136</f>
        <v>0</v>
      </c>
      <c r="G146" s="67">
        <f t="shared" si="27"/>
        <v>0</v>
      </c>
      <c r="H146" s="68" t="e">
        <f>IF(G146="0",(G26+G54+G81+G109)/(F26+F54+F81+F109),(G26+G54+G81+G109+G136)/(F26+F54+F81+F109+F136))</f>
        <v>#DIV/0!</v>
      </c>
      <c r="I146" s="59"/>
      <c r="J146" s="1"/>
      <c r="K146" s="1"/>
      <c r="L146" s="1"/>
      <c r="M146" s="1"/>
      <c r="N146" s="1"/>
      <c r="O146" s="1"/>
      <c r="P146" s="1"/>
      <c r="Q146" s="1"/>
    </row>
    <row r="147" spans="1:26" ht="15.75" customHeight="1">
      <c r="A147" s="59"/>
      <c r="B147" s="69"/>
      <c r="C147" s="70"/>
      <c r="D147" s="71"/>
      <c r="E147" s="59"/>
      <c r="F147" s="72"/>
      <c r="G147" s="73"/>
      <c r="H147" s="74"/>
      <c r="I147" s="59"/>
      <c r="J147" s="1"/>
      <c r="K147" s="1"/>
      <c r="L147" s="1"/>
      <c r="M147" s="1"/>
      <c r="N147" s="1"/>
      <c r="O147" s="1"/>
      <c r="P147" s="1"/>
      <c r="Q147" s="1"/>
    </row>
    <row r="148" spans="1:26" ht="25.5" customHeight="1">
      <c r="A148" s="59"/>
      <c r="B148" s="81" t="s">
        <v>56</v>
      </c>
      <c r="C148" s="82" t="s">
        <v>57</v>
      </c>
      <c r="D148" s="83" t="s">
        <v>58</v>
      </c>
      <c r="E148" s="59"/>
      <c r="F148" s="84" t="s">
        <v>56</v>
      </c>
      <c r="G148" s="85" t="s">
        <v>57</v>
      </c>
      <c r="H148" s="86" t="s">
        <v>59</v>
      </c>
      <c r="I148" s="59"/>
      <c r="J148" s="1"/>
      <c r="K148" s="1"/>
      <c r="L148" s="1"/>
      <c r="M148" s="1"/>
      <c r="N148" s="1"/>
      <c r="O148" s="1"/>
      <c r="P148" s="1"/>
      <c r="Q148" s="1"/>
    </row>
    <row r="149" spans="1:26" ht="15.75" customHeight="1">
      <c r="A149" s="59"/>
      <c r="B149" s="87">
        <f t="shared" ref="B149:C149" si="28">B29+B57+B84+B112</f>
        <v>0</v>
      </c>
      <c r="C149" s="88">
        <f t="shared" si="28"/>
        <v>0</v>
      </c>
      <c r="D149" s="89" t="str">
        <f>IF(C149=0,"",C149/B149)</f>
        <v/>
      </c>
      <c r="E149" s="59"/>
      <c r="F149" s="87">
        <f t="shared" ref="F149:G149" si="29">B29+B57+B84+B112+B139</f>
        <v>0</v>
      </c>
      <c r="G149" s="88">
        <f t="shared" si="29"/>
        <v>0</v>
      </c>
      <c r="H149" s="89" t="e">
        <f>IF(G149="0",(C29+C57+C84+C112)/(B29+B57+B84+B2050),(C29+C57+C84+C112+C139)/(B29+B57+B84+B112+B139))</f>
        <v>#DIV/0!</v>
      </c>
      <c r="I149" s="59"/>
      <c r="J149" s="1"/>
      <c r="K149" s="1"/>
      <c r="L149" s="1"/>
      <c r="M149" s="1"/>
      <c r="N149" s="1"/>
      <c r="O149" s="1"/>
      <c r="P149" s="1"/>
      <c r="Q149" s="1"/>
    </row>
    <row r="150" spans="1:26" ht="15.75" customHeight="1">
      <c r="A150" s="59"/>
      <c r="B150" s="59"/>
      <c r="C150" s="59"/>
      <c r="D150" s="59"/>
      <c r="E150" s="59"/>
      <c r="F150" s="59"/>
      <c r="G150" s="59"/>
      <c r="H150" s="59"/>
      <c r="I150" s="59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26" ht="15.75" customHeight="1">
      <c r="A152" s="40"/>
      <c r="B152" s="39"/>
      <c r="C152" s="39"/>
      <c r="D152" s="39"/>
      <c r="E152" s="39"/>
      <c r="F152" s="39"/>
      <c r="G152" s="39"/>
      <c r="H152" s="39"/>
      <c r="I152" s="39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26" ht="15.75" customHeight="1">
      <c r="A153" s="90" t="s">
        <v>60</v>
      </c>
      <c r="B153" s="91">
        <v>4</v>
      </c>
      <c r="C153" s="90"/>
      <c r="D153" s="92">
        <v>0.5</v>
      </c>
      <c r="E153" s="92">
        <v>0.3</v>
      </c>
      <c r="F153" s="39"/>
      <c r="G153" s="39"/>
      <c r="H153" s="39"/>
      <c r="I153" s="39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26" ht="15.75" customHeight="1">
      <c r="A154" s="93" t="s">
        <v>61</v>
      </c>
      <c r="B154" s="91">
        <v>4</v>
      </c>
      <c r="C154" s="90"/>
      <c r="D154" s="92">
        <v>1</v>
      </c>
      <c r="E154" s="92">
        <v>0.7</v>
      </c>
      <c r="F154" s="39"/>
      <c r="G154" s="39"/>
      <c r="H154" s="39"/>
      <c r="I154" s="39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26" ht="15.75" customHeight="1">
      <c r="A155" s="94" t="s">
        <v>62</v>
      </c>
      <c r="B155" s="91">
        <v>3.7</v>
      </c>
      <c r="C155" s="90"/>
      <c r="D155" s="92">
        <v>1.5</v>
      </c>
      <c r="E155" s="92">
        <v>1</v>
      </c>
      <c r="F155" s="39"/>
      <c r="G155" s="39"/>
      <c r="H155" s="39"/>
      <c r="I155" s="39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26" ht="15.75" customHeight="1">
      <c r="A156" s="90" t="s">
        <v>63</v>
      </c>
      <c r="B156" s="91">
        <v>3.3</v>
      </c>
      <c r="C156" s="90"/>
      <c r="D156" s="92">
        <v>2</v>
      </c>
      <c r="E156" s="92">
        <v>1.3</v>
      </c>
      <c r="F156" s="39"/>
      <c r="G156" s="39"/>
      <c r="H156" s="39"/>
      <c r="I156" s="39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26" ht="15.75" customHeight="1">
      <c r="A157" s="90" t="s">
        <v>64</v>
      </c>
      <c r="B157" s="91">
        <v>3</v>
      </c>
      <c r="C157" s="90"/>
      <c r="D157" s="92">
        <v>2.5</v>
      </c>
      <c r="E157" s="92">
        <v>1.7</v>
      </c>
      <c r="F157" s="39"/>
      <c r="G157" s="39"/>
      <c r="H157" s="39"/>
      <c r="I157" s="39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26" ht="15.75" customHeight="1">
      <c r="A158" s="90" t="s">
        <v>65</v>
      </c>
      <c r="B158" s="91">
        <v>2.7</v>
      </c>
      <c r="C158" s="90"/>
      <c r="D158" s="92">
        <v>3</v>
      </c>
      <c r="E158" s="92">
        <v>2</v>
      </c>
      <c r="F158" s="39"/>
      <c r="G158" s="39"/>
      <c r="H158" s="39"/>
      <c r="I158" s="39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26" ht="15.75" customHeight="1">
      <c r="A159" s="90" t="s">
        <v>66</v>
      </c>
      <c r="B159" s="91">
        <v>2.2999999999999998</v>
      </c>
      <c r="C159" s="90"/>
      <c r="D159" s="92">
        <v>3.5</v>
      </c>
      <c r="E159" s="92">
        <v>2.2999999999999998</v>
      </c>
      <c r="F159" s="39"/>
      <c r="G159" s="39"/>
      <c r="H159" s="39"/>
      <c r="I159" s="39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26" ht="15.75" customHeight="1">
      <c r="A160" s="90" t="s">
        <v>67</v>
      </c>
      <c r="B160" s="91">
        <v>2</v>
      </c>
      <c r="C160" s="90"/>
      <c r="D160" s="92">
        <v>4</v>
      </c>
      <c r="E160" s="92">
        <v>2.7</v>
      </c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>
      <c r="A161" s="90" t="s">
        <v>68</v>
      </c>
      <c r="B161" s="91">
        <v>1.7</v>
      </c>
      <c r="C161" s="90"/>
      <c r="D161" s="92">
        <v>4.5</v>
      </c>
      <c r="E161" s="92">
        <v>3</v>
      </c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>
      <c r="A162" s="90" t="s">
        <v>69</v>
      </c>
      <c r="B162" s="91">
        <v>1.3</v>
      </c>
      <c r="C162" s="90"/>
      <c r="D162" s="92">
        <v>5</v>
      </c>
      <c r="E162" s="92">
        <v>3.3</v>
      </c>
      <c r="F162" s="40"/>
      <c r="G162" s="40"/>
      <c r="H162" s="40"/>
      <c r="I162" s="40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>
      <c r="A163" s="90" t="s">
        <v>70</v>
      </c>
      <c r="B163" s="91">
        <v>1</v>
      </c>
      <c r="C163" s="90"/>
      <c r="D163" s="92">
        <v>6</v>
      </c>
      <c r="E163" s="92">
        <v>4</v>
      </c>
      <c r="F163" s="40"/>
      <c r="G163" s="40"/>
      <c r="H163" s="40"/>
      <c r="I163" s="40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>
      <c r="A164" s="90" t="s">
        <v>71</v>
      </c>
      <c r="B164" s="91">
        <v>0.7</v>
      </c>
      <c r="C164" s="90"/>
      <c r="D164" s="92">
        <v>7</v>
      </c>
      <c r="E164" s="92">
        <v>4.7</v>
      </c>
      <c r="F164" s="40"/>
      <c r="G164" s="40"/>
      <c r="H164" s="40"/>
      <c r="I164" s="40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>
      <c r="A165" s="90" t="s">
        <v>72</v>
      </c>
      <c r="B165" s="91">
        <v>0</v>
      </c>
      <c r="C165" s="90"/>
      <c r="D165" s="92">
        <v>8</v>
      </c>
      <c r="E165" s="92">
        <v>5.3</v>
      </c>
      <c r="F165" s="40"/>
      <c r="G165" s="40"/>
      <c r="H165" s="40"/>
      <c r="I165" s="40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>
      <c r="A166" s="90"/>
      <c r="B166" s="91">
        <v>0</v>
      </c>
      <c r="C166" s="90"/>
      <c r="D166" s="92">
        <v>9</v>
      </c>
      <c r="E166" s="92">
        <v>6</v>
      </c>
      <c r="F166" s="40"/>
      <c r="G166" s="40"/>
      <c r="H166" s="40"/>
      <c r="I166" s="40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>
      <c r="A167" s="90"/>
      <c r="B167" s="90"/>
      <c r="C167" s="90"/>
      <c r="D167" s="92">
        <v>10</v>
      </c>
      <c r="E167" s="92">
        <v>6.7</v>
      </c>
      <c r="F167" s="40"/>
      <c r="G167" s="40"/>
      <c r="H167" s="40"/>
      <c r="I167" s="40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>
      <c r="A168" s="90"/>
      <c r="B168" s="90"/>
      <c r="C168" s="90"/>
      <c r="D168" s="92">
        <v>12</v>
      </c>
      <c r="E168" s="92">
        <v>8</v>
      </c>
      <c r="F168" s="40"/>
      <c r="G168" s="40"/>
      <c r="H168" s="40"/>
      <c r="I168" s="40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>
      <c r="A169" s="90"/>
      <c r="B169" s="90"/>
      <c r="C169" s="90"/>
      <c r="D169" s="92">
        <v>15</v>
      </c>
      <c r="E169" s="92">
        <v>10</v>
      </c>
      <c r="F169" s="40"/>
      <c r="G169" s="40"/>
      <c r="H169" s="40"/>
      <c r="I169" s="40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>
      <c r="A170" s="90"/>
      <c r="B170" s="90"/>
      <c r="C170" s="90"/>
      <c r="D170" s="92">
        <v>20</v>
      </c>
      <c r="E170" s="92">
        <v>13.3</v>
      </c>
      <c r="F170" s="40"/>
      <c r="G170" s="40"/>
      <c r="H170" s="40"/>
      <c r="I170" s="40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>
      <c r="A171" s="90"/>
      <c r="B171" s="90"/>
      <c r="C171" s="90"/>
      <c r="D171" s="90" t="s">
        <v>73</v>
      </c>
      <c r="E171" s="92">
        <v>0</v>
      </c>
      <c r="F171" s="40"/>
      <c r="G171" s="40"/>
      <c r="H171" s="40"/>
      <c r="I171" s="40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26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26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26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26" ht="15.75" customHeight="1">
      <c r="A180" s="1"/>
      <c r="B180" s="1"/>
      <c r="C180" s="1"/>
      <c r="D180" s="1"/>
      <c r="E180" s="1"/>
      <c r="F180" s="1"/>
      <c r="G180" s="1"/>
    </row>
    <row r="181" spans="1:26" ht="15.75" customHeight="1">
      <c r="A181" s="1"/>
      <c r="B181" s="1"/>
      <c r="C181" s="1"/>
      <c r="D181" s="1"/>
      <c r="E181" s="1"/>
      <c r="F181" s="1"/>
      <c r="G181" s="1"/>
    </row>
    <row r="182" spans="1:26" ht="15.75" customHeight="1">
      <c r="A182" s="1"/>
      <c r="B182" s="1"/>
      <c r="C182" s="1"/>
      <c r="D182" s="1"/>
      <c r="E182" s="1"/>
      <c r="F182" s="1"/>
      <c r="G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26" ht="15.75" customHeight="1"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26" ht="15.75" customHeight="1"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26" ht="15.75" customHeight="1"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26" ht="15.75" customHeight="1"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26" ht="15.75" customHeight="1"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0:19" ht="15.75" customHeight="1"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0:19" ht="15.75" customHeight="1"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0:19" ht="15.75" customHeight="1"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0:19" ht="15.75" customHeight="1"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0:19" ht="15.75" customHeight="1"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0:19" ht="15.75" customHeight="1"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0:19" ht="15.75" customHeight="1"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0:19" ht="15.75" customHeight="1"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0:19" ht="15.75" customHeight="1"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0:19" ht="15.75" customHeight="1"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0:19" ht="15.75" customHeight="1"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0:19" ht="15.75" customHeight="1"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0:19" ht="15.75" customHeight="1"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0:19" ht="15.75" customHeight="1"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0:19" ht="15.75" customHeight="1"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0:19" ht="15.75" customHeight="1"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0:19" ht="15.75" customHeight="1"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0:19" ht="15.75" customHeight="1"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0:19" ht="15.75" customHeight="1"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0:19" ht="15.75" customHeight="1"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0:19" ht="15.75" customHeight="1"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0:19" ht="15.75" customHeight="1"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0:19" ht="15.75" customHeight="1"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0:19" ht="15.75" customHeight="1"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0:19" ht="15.75" customHeight="1"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0:19" ht="15.75" customHeight="1"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0:19" ht="15.75" customHeight="1"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0:19" ht="15.75" customHeight="1"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0:19" ht="15.75" customHeight="1"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0:19" ht="15.75" customHeight="1"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0:19" ht="15.75" customHeight="1"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0:19" ht="15.75" customHeight="1"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0:19" ht="15.75" customHeight="1"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0:19" ht="15.75" customHeight="1"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0:19" ht="15.75" customHeight="1"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0:19" ht="15.75" customHeight="1"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0:19" ht="15.75" customHeight="1"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0:19" ht="15.75" customHeight="1"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0:19" ht="15.75" customHeight="1"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0:19" ht="15.75" customHeight="1"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0:19" ht="15.75" customHeight="1"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0:19" ht="15.75" customHeight="1"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0:19" ht="15.75" customHeight="1"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0:19" ht="15.75" customHeight="1"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0:19" ht="15.75" customHeight="1"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0:19" ht="15.75" customHeight="1"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0:19" ht="15.75" customHeight="1"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0:19" ht="15.75" customHeight="1"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0:19" ht="15.75" customHeight="1"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0:19" ht="15.75" customHeight="1"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0:19" ht="15.75" customHeight="1"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0:19" ht="15.75" customHeight="1"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0:19" ht="15.75" customHeight="1"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0:19" ht="15.75" customHeight="1"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0:19" ht="15.75" customHeight="1"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0:19" ht="15.75" customHeight="1"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0:19" ht="15.75" customHeight="1"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0:19" ht="15.75" customHeight="1"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0:19" ht="15.75" customHeight="1"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0:19" ht="15.75" customHeight="1"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0:19" ht="15.75" customHeight="1"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0:19" ht="15.75" customHeight="1"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0:19" ht="15.75" customHeight="1"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0:19" ht="15.75" customHeight="1"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0:19" ht="15.75" customHeight="1"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0:19" ht="15.75" customHeight="1"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0:19" ht="15.75" customHeight="1"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0:19" ht="15.75" customHeight="1"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0:19" ht="15.75" customHeight="1"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0:19" ht="15.75" customHeight="1"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0:19" ht="15.75" customHeight="1"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0:19" ht="15.75" customHeight="1"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0:19" ht="15.75" customHeight="1"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0:19" ht="15.75" customHeight="1"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0:19" ht="15.75" customHeight="1"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0:19" ht="15.75" customHeight="1"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0:19" ht="15.75" customHeight="1"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0:19" ht="15.75" customHeight="1"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0:19" ht="15.75" customHeight="1"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0:19" ht="15.75" customHeight="1"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0:19" ht="15.75" customHeight="1"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0:19" ht="15.75" customHeight="1"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0:19" ht="15.75" customHeight="1"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0:19" ht="15.75" customHeight="1"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0:19" ht="15.75" customHeight="1"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0:19" ht="15.75" customHeight="1"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0:19" ht="15.75" customHeight="1"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0:19" ht="15.75" customHeight="1"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0:19" ht="15.75" customHeight="1"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0:19" ht="15.75" customHeight="1"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0:19" ht="15.75" customHeight="1"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0:19" ht="15.75" customHeight="1"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0:19" ht="15.75" customHeight="1"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0:19" ht="15.75" customHeight="1"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0:19" ht="15.75" customHeight="1"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0:19" ht="15.75" customHeight="1"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0:19" ht="15.75" customHeight="1"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0:19" ht="15.75" customHeight="1"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0:19" ht="15.75" customHeight="1"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0:19" ht="15.75" customHeight="1"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0:19" ht="15.75" customHeight="1"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0:19" ht="15.75" customHeight="1"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0:19" ht="15.75" customHeight="1"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0:19" ht="15.75" customHeight="1"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0:19" ht="15.75" customHeight="1"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0:19" ht="15.75" customHeight="1"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0:19" ht="15.75" customHeight="1"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0:19" ht="15.75" customHeight="1"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0:19" ht="15.75" customHeight="1"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0:19" ht="15.75" customHeight="1"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0:19" ht="15.75" customHeight="1"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0:19" ht="15.75" customHeight="1"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0:19" ht="15.75" customHeight="1"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0:19" ht="15.75" customHeight="1"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0:19" ht="15.75" customHeight="1"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0:19" ht="15.75" customHeight="1"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0:19" ht="15.75" customHeight="1"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0:19" ht="15.75" customHeight="1"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0:19" ht="15.75" customHeight="1"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0:19" ht="15.75" customHeight="1"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0:19" ht="15.75" customHeight="1"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0:19" ht="15.75" customHeight="1"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0:19" ht="15.75" customHeight="1"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0:19" ht="15.75" customHeight="1"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0:19" ht="15.75" customHeight="1"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0:19" ht="15.75" customHeight="1"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0:19" ht="15.75" customHeight="1"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0:19" ht="15.75" customHeight="1"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0:19" ht="15.75" customHeight="1"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0:19" ht="15.75" customHeight="1"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0:19" ht="15.75" customHeight="1"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0:19" ht="15.75" customHeight="1"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0:19" ht="15.75" customHeight="1"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0:19" ht="15.75" customHeight="1"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0:19" ht="15.75" customHeight="1"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0:19" ht="15.75" customHeight="1"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0:19" ht="15.75" customHeight="1"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0:19" ht="15.75" customHeight="1"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0:19" ht="15.75" customHeight="1"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0:19" ht="15.75" customHeight="1"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0:19" ht="15.75" customHeight="1"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0:19" ht="15.75" customHeight="1"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0:19" ht="15.75" customHeight="1"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0:19" ht="15.75" customHeight="1"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0:19" ht="15.75" customHeight="1"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0:19" ht="15.75" customHeight="1"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0:19" ht="15.75" customHeight="1"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0:19" ht="15.75" customHeight="1"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0:19" ht="15.75" customHeight="1"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0:19" ht="15.75" customHeight="1"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0:19" ht="15.75" customHeight="1"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0:19" ht="15.75" customHeight="1"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0:19" ht="15.75" customHeight="1"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0:19" ht="15.75" customHeight="1"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0:19" ht="15.75" customHeight="1"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0:19" ht="15.75" customHeight="1"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0:19" ht="15.75" customHeight="1"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0:19" ht="15.75" customHeight="1"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0:19" ht="15.75" customHeight="1"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0:19" ht="15.75" customHeight="1"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0:19" ht="15.75" customHeight="1"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0:19" ht="15.75" customHeight="1"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0:19" ht="15.75" customHeight="1"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0:19" ht="15.75" customHeight="1"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0:19" ht="15.75" customHeight="1"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0:19" ht="15.75" customHeight="1"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0:19" ht="15.75" customHeight="1"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0:19" ht="15.75" customHeight="1"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0:19" ht="15.75" customHeight="1"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0:19" ht="15.75" customHeight="1"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0:19" ht="15.75" customHeight="1"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0:19" ht="15.75" customHeight="1"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0:19" ht="15.75" customHeight="1"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0:19" ht="15.75" customHeight="1"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0:19" ht="15.75" customHeight="1"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0:19" ht="15.75" customHeight="1"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0:19" ht="15.75" customHeight="1"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0:19" ht="15.75" customHeight="1"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0:19" ht="15.75" customHeight="1"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0:19" ht="15.75" customHeight="1"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0:19" ht="15.75" customHeight="1"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0:19" ht="15.75" customHeight="1"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0:19" ht="15.75" customHeight="1"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0:19" ht="15.75" customHeight="1"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0:19" ht="15.75" customHeight="1"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0:19" ht="15.75" customHeight="1"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0:19" ht="15.75" customHeight="1"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0:19" ht="15.75" customHeight="1"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0:19" ht="15.75" customHeight="1"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0:19" ht="15.75" customHeight="1"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0:19" ht="15.75" customHeight="1"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0:19" ht="15.75" customHeight="1"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0:19" ht="15.75" customHeight="1"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0:19" ht="15.75" customHeight="1"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0:19" ht="15.75" customHeight="1"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0:19" ht="15.75" customHeight="1"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0:19" ht="15.75" customHeight="1"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0:19" ht="15.75" customHeight="1"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0:19" ht="15.75" customHeight="1"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0:19" ht="15.75" customHeight="1"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0:19" ht="15.75" customHeight="1"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0:19" ht="15.75" customHeight="1"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0:19" ht="15.75" customHeight="1"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0:19" ht="15.75" customHeight="1"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0:19" ht="15.75" customHeight="1"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0:19" ht="15.75" customHeight="1"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0:19" ht="15.75" customHeight="1"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0:19" ht="15.75" customHeight="1"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0:19" ht="15.75" customHeight="1"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0:19" ht="15.75" customHeight="1"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0:19" ht="15.75" customHeight="1"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0:19" ht="15.75" customHeight="1"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0:19" ht="15.75" customHeight="1"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0:19" ht="15.75" customHeight="1"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0:19" ht="15.75" customHeight="1"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0:19" ht="15.75" customHeight="1"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0:19" ht="15.75" customHeight="1"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0:19" ht="15.75" customHeight="1"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0:19" ht="15.75" customHeight="1"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0:19" ht="15.75" customHeight="1"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0:19" ht="15.75" customHeight="1"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0:19" ht="15.75" customHeight="1"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0:19" ht="15.75" customHeight="1"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0:19" ht="15.75" customHeight="1"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0:19" ht="15.75" customHeight="1"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0:19" ht="15.75" customHeight="1"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0:19" ht="15.75" customHeight="1"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0:19" ht="15.75" customHeight="1"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0:19" ht="15.75" customHeight="1"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0:19" ht="15.75" customHeight="1"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0:19" ht="15.75" customHeight="1"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0:19" ht="15.75" customHeight="1"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0:19" ht="15.75" customHeight="1"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0:19" ht="15.75" customHeight="1"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0:19" ht="15.75" customHeight="1"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0:19" ht="15.75" customHeight="1"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0:19" ht="15.75" customHeight="1"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0:19" ht="15.75" customHeight="1"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0:19" ht="15.75" customHeight="1"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0:19" ht="15.75" customHeight="1"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0:19" ht="15.75" customHeight="1"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0:19" ht="15.75" customHeight="1"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0:19" ht="15.75" customHeight="1"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0:19" ht="15.75" customHeight="1"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0:19" ht="15.75" customHeight="1"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0:19" ht="15.75" customHeight="1"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0:19" ht="15.75" customHeight="1"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0:19" ht="15.75" customHeight="1"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0:19" ht="15.75" customHeight="1"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0:19" ht="15.75" customHeight="1"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0:19" ht="15.75" customHeight="1"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0:19" ht="15.75" customHeight="1"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0:19" ht="15.75" customHeight="1"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0:19" ht="15.75" customHeight="1"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0:19" ht="15.75" customHeight="1"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0:19" ht="15.75" customHeight="1"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0:19" ht="15.75" customHeight="1"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0:19" ht="15.75" customHeight="1"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0:19" ht="15.75" customHeight="1"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0:19" ht="15.75" customHeight="1"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0:19" ht="15.75" customHeight="1"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0:19" ht="15.75" customHeight="1"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0:19" ht="15.75" customHeight="1"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0:19" ht="15.75" customHeight="1"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0:19" ht="15.75" customHeight="1"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0:19" ht="15.75" customHeight="1"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0:19" ht="15.75" customHeight="1"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0:19" ht="15.75" customHeight="1"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0:19" ht="15.75" customHeight="1"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0:19" ht="15.75" customHeight="1"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0:19" ht="15.75" customHeight="1"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0:19" ht="15.75" customHeight="1"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0:19" ht="15.75" customHeight="1"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0:19" ht="15.75" customHeight="1"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0:19" ht="15.75" customHeight="1"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0:19" ht="15.75" customHeight="1"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0:19" ht="15.75" customHeight="1"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0:19" ht="15.75" customHeight="1"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0:19" ht="15.75" customHeight="1"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0:19" ht="15.75" customHeight="1"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0:19" ht="15.75" customHeight="1"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0:19" ht="15.75" customHeight="1"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0:19" ht="15.75" customHeight="1"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0:19" ht="15.75" customHeight="1"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0:19" ht="15.75" customHeight="1"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0:19" ht="15.75" customHeight="1"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0:19" ht="15.75" customHeight="1"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0:19" ht="15.75" customHeight="1"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0:19" ht="15.75" customHeight="1"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0:19" ht="15.75" customHeight="1"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0:19" ht="15.75" customHeight="1"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0:19" ht="15.75" customHeight="1"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0:19" ht="15.75" customHeight="1"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0:19" ht="15.75" customHeight="1"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0:19" ht="15.75" customHeight="1"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0:19" ht="15.75" customHeight="1"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0:19" ht="15.75" customHeight="1"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0:19" ht="15.75" customHeight="1"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0:19" ht="15.75" customHeight="1"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0:19" ht="15.75" customHeight="1"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0:19" ht="15.75" customHeight="1"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0:19" ht="15.75" customHeight="1"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0:19" ht="15.75" customHeight="1"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0:19" ht="15.75" customHeight="1"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0:19" ht="15.75" customHeight="1"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0:19" ht="15.75" customHeight="1"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0:19" ht="15.75" customHeight="1"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0:19" ht="15.75" customHeight="1"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0:19" ht="15.75" customHeight="1"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0:19" ht="15.75" customHeight="1"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0:19" ht="15.75" customHeight="1"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0:19" ht="15.75" customHeight="1"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0:19" ht="15.75" customHeight="1"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0:19" ht="15.75" customHeight="1"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0:19" ht="15.75" customHeight="1"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0:19" ht="15.75" customHeight="1"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0:19" ht="15.75" customHeight="1"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0:19" ht="15.75" customHeight="1"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0:19" ht="15.75" customHeight="1"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0:19" ht="15.75" customHeight="1"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0:19" ht="15.75" customHeight="1"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0:19" ht="15.75" customHeight="1"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0:19" ht="15.75" customHeight="1"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0:19" ht="15.75" customHeight="1"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0:19" ht="15.75" customHeight="1"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0:19" ht="15.75" customHeight="1"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0:19" ht="15.75" customHeight="1"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0:19" ht="15.75" customHeight="1"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0:19" ht="15.75" customHeight="1"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0:19" ht="15.75" customHeight="1"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0:19" ht="15.75" customHeight="1"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0:19" ht="15.75" customHeight="1"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0:19" ht="15.75" customHeight="1"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0:19" ht="15.75" customHeight="1"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0:19" ht="15.75" customHeight="1"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0:19" ht="15.75" customHeight="1"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0:19" ht="15.75" customHeight="1"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0:19" ht="15.75" customHeight="1"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0:19" ht="15.75" customHeight="1"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0:19" ht="15.75" customHeight="1"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0:19" ht="15.75" customHeight="1"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0:19" ht="15.75" customHeight="1"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0:19" ht="15.75" customHeight="1"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0:19" ht="15.75" customHeight="1"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0:19" ht="15.75" customHeight="1"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0:19" ht="15.75" customHeight="1"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0:19" ht="15.75" customHeight="1"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0:19" ht="15.75" customHeight="1"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0:19" ht="15.75" customHeight="1"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0:19" ht="15.75" customHeight="1"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0:19" ht="15.75" customHeight="1"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0:19" ht="15.75" customHeight="1"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0:19" ht="15.75" customHeight="1"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0:19" ht="15.75" customHeight="1"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0:19" ht="15.75" customHeight="1"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0:19" ht="15.75" customHeight="1"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0:19" ht="15.75" customHeight="1"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0:19" ht="15.75" customHeight="1"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0:19" ht="15.75" customHeight="1"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0:19" ht="15.75" customHeight="1"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0:19" ht="15.75" customHeight="1"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0:19" ht="15.75" customHeight="1"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0:19" ht="15.75" customHeight="1"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0:19" ht="15.75" customHeight="1"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0:19" ht="15.75" customHeight="1"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0:19" ht="15.75" customHeight="1"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0:19" ht="15.75" customHeight="1"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0:19" ht="15.75" customHeight="1"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0:19" ht="15.75" customHeight="1"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0:19" ht="15.75" customHeight="1"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0:19" ht="15.75" customHeight="1"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0:19" ht="15.75" customHeight="1"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0:19" ht="15.75" customHeight="1"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0:19" ht="15.75" customHeight="1"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0:19" ht="15.75" customHeight="1"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0:19" ht="15.75" customHeight="1"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0:19" ht="15.75" customHeight="1"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0:19" ht="15.75" customHeight="1"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0:19" ht="15.75" customHeight="1"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0:19" ht="15.75" customHeight="1"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0:19" ht="15.75" customHeight="1"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0:19" ht="15.75" customHeight="1"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0:19" ht="15.75" customHeight="1"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0:19" ht="15.75" customHeight="1"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0:19" ht="15.75" customHeight="1"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0:19" ht="15.75" customHeight="1"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0:19" ht="15.75" customHeight="1"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0:19" ht="15.75" customHeight="1"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0:19" ht="15.75" customHeight="1"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0:19" ht="15.75" customHeight="1"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0:19" ht="15.75" customHeight="1"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0:19" ht="15.75" customHeight="1"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0:19" ht="15.75" customHeight="1"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0:19" ht="15.75" customHeight="1"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0:19" ht="15.75" customHeight="1"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0:19" ht="15.75" customHeight="1"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0:19" ht="15.75" customHeight="1"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0:19" ht="15.75" customHeight="1"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0:19" ht="15.75" customHeight="1"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0:19" ht="15.75" customHeight="1"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0:19" ht="15.75" customHeight="1"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0:19" ht="15.75" customHeight="1"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0:19" ht="15.75" customHeight="1"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0:19" ht="15.75" customHeight="1"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0:19" ht="15.75" customHeight="1"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0:19" ht="15.75" customHeight="1"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0:19" ht="15.75" customHeight="1"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0:19" ht="15.75" customHeight="1"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0:19" ht="15.75" customHeight="1"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0:19" ht="15.75" customHeight="1"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0:19" ht="15.75" customHeight="1"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0:19" ht="15.75" customHeight="1"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0:19" ht="15.75" customHeight="1"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0:19" ht="15.75" customHeight="1"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0:19" ht="15.75" customHeight="1"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0:19" ht="15.75" customHeight="1"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0:19" ht="15.75" customHeight="1"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0:19" ht="15.75" customHeight="1"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0:19" ht="15.75" customHeight="1"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0:19" ht="15.75" customHeight="1"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0:19" ht="15.75" customHeight="1"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0:19" ht="15.75" customHeight="1"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0:19" ht="15.75" customHeight="1"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0:19" ht="15.75" customHeight="1"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0:19" ht="15.75" customHeight="1"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0:19" ht="15.75" customHeight="1"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0:19" ht="15.75" customHeight="1"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0:19" ht="15.75" customHeight="1"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0:19" ht="15.75" customHeight="1"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0:19" ht="15.75" customHeight="1"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0:19" ht="15.75" customHeight="1"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0:19" ht="15.75" customHeight="1"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0:19" ht="15.75" customHeight="1"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0:19" ht="15.75" customHeight="1"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0:19" ht="15.75" customHeight="1"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0:19" ht="15.75" customHeight="1"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0:19" ht="15.75" customHeight="1"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0:19" ht="15.75" customHeight="1"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0:19" ht="15.75" customHeight="1"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0:19" ht="15.75" customHeight="1"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0:19" ht="15.75" customHeight="1"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0:19" ht="15.75" customHeight="1"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0:19" ht="15.75" customHeight="1"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0:19" ht="15.75" customHeight="1"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0:19" ht="15.75" customHeight="1"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0:19" ht="15.75" customHeight="1"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0:19" ht="15.75" customHeight="1"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0:19" ht="15.75" customHeight="1"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0:19" ht="15.75" customHeight="1"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0:19" ht="15.75" customHeight="1"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0:19" ht="15.75" customHeight="1"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0:19" ht="15.75" customHeight="1"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0:19" ht="15.75" customHeight="1"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0:19" ht="15.75" customHeight="1"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0:19" ht="15.75" customHeight="1"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0:19" ht="15.75" customHeight="1"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0:19" ht="15.75" customHeight="1"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0:19" ht="15.75" customHeight="1"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0:19" ht="15.75" customHeight="1"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0:19" ht="15.75" customHeight="1"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0:19" ht="15.75" customHeight="1"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0:19" ht="15.75" customHeight="1"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0:19" ht="15.75" customHeight="1"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0:19" ht="15.75" customHeight="1"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0:19" ht="15.75" customHeight="1"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0:19" ht="15.75" customHeight="1"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0:19" ht="15.75" customHeight="1"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0:19" ht="15.75" customHeight="1"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0:19" ht="15.75" customHeight="1"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0:19" ht="15.75" customHeight="1"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0:19" ht="15.75" customHeight="1"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0:19" ht="15.75" customHeight="1"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0:19" ht="15.75" customHeight="1"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0:19" ht="15.75" customHeight="1"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0:19" ht="15.75" customHeight="1"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0:19" ht="15.75" customHeight="1"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0:19" ht="15.75" customHeight="1"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0:19" ht="15.75" customHeight="1"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0:19" ht="15.75" customHeight="1"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0:19" ht="15.75" customHeight="1"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0:19" ht="15.75" customHeight="1"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0:19" ht="15.75" customHeight="1"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0:19" ht="15.75" customHeight="1"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0:19" ht="15.75" customHeight="1"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0:19" ht="15.75" customHeight="1"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0:19" ht="15.75" customHeight="1"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0:19" ht="15.75" customHeight="1"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0:19" ht="15.75" customHeight="1"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0:19" ht="15.75" customHeight="1"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0:19" ht="15.75" customHeight="1"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0:19" ht="15.75" customHeight="1"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0:19" ht="15.75" customHeight="1"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0:19" ht="15.75" customHeight="1"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0:19" ht="15.75" customHeight="1"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0:19" ht="15.75" customHeight="1"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0:19" ht="15.75" customHeight="1"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0:19" ht="15.75" customHeight="1"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0:19" ht="15.75" customHeight="1"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0:19" ht="15.75" customHeight="1"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0:19" ht="15.75" customHeight="1"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0:19" ht="15.75" customHeight="1"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0:19" ht="15.75" customHeight="1"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0:19" ht="15.75" customHeight="1"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0:19" ht="15.75" customHeight="1"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0:19" ht="15.75" customHeight="1"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0:19" ht="15.75" customHeight="1"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0:19" ht="15.75" customHeight="1"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0:19" ht="15.75" customHeight="1"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0:19" ht="15.75" customHeight="1"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0:19" ht="15.75" customHeight="1"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0:19" ht="15.75" customHeight="1"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0:19" ht="15.75" customHeight="1"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0:19" ht="15.75" customHeight="1"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0:19" ht="15.75" customHeight="1"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0:19" ht="15.75" customHeight="1"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0:19" ht="15.75" customHeight="1"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0:19" ht="15.75" customHeight="1"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0:19" ht="15.75" customHeight="1"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0:19" ht="15.75" customHeight="1"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0:19" ht="15.75" customHeight="1"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0:19" ht="15.75" customHeight="1"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0:19" ht="15.75" customHeight="1"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0:19" ht="15.75" customHeight="1"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0:19" ht="15.75" customHeight="1"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0:19" ht="15.75" customHeight="1"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0:19" ht="15.75" customHeight="1"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0:19" ht="15.75" customHeight="1"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0:19" ht="15.75" customHeight="1"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0:19" ht="15.75" customHeight="1"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0:19" ht="15.75" customHeight="1"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0:19" ht="15.75" customHeight="1"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0:19" ht="15.75" customHeight="1"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0:19" ht="15.75" customHeight="1"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0:19" ht="15.75" customHeight="1"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0:19" ht="15.75" customHeight="1"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0:19" ht="15.75" customHeight="1"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0:19" ht="15.75" customHeight="1"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0:19" ht="15.75" customHeight="1"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0:19" ht="15.75" customHeight="1"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0:19" ht="15.75" customHeight="1"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0:19" ht="15.75" customHeight="1"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0:19" ht="15.75" customHeight="1"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0:19" ht="15.75" customHeight="1"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0:19" ht="15.75" customHeight="1"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0:19" ht="15.75" customHeight="1"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0:19" ht="15.75" customHeight="1"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0:19" ht="15.75" customHeight="1"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0:19" ht="15.75" customHeight="1"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0:19" ht="15.75" customHeight="1"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0:19" ht="15.75" customHeight="1"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0:19" ht="15.75" customHeight="1"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0:19" ht="15.75" customHeight="1"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0:19" ht="15.75" customHeight="1"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0:19" ht="15.75" customHeight="1"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0:19" ht="15.75" customHeight="1"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0:19" ht="15.75" customHeight="1"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0:19" ht="15.75" customHeight="1"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0:19" ht="15.75" customHeight="1"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0:19" ht="15.75" customHeight="1"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0:19" ht="15.75" customHeight="1"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0:19" ht="15.75" customHeight="1"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0:19" ht="15.75" customHeight="1"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0:19" ht="15.75" customHeight="1"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0:19" ht="15.75" customHeight="1"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0:19" ht="15.75" customHeight="1"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0:19" ht="15.75" customHeight="1"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0:19" ht="15.75" customHeight="1"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0:19" ht="15.75" customHeight="1"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0:19" ht="15.75" customHeight="1"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0:19" ht="15.75" customHeight="1"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0:19" ht="15.75" customHeight="1"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0:19" ht="15.75" customHeight="1"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0:19" ht="15.75" customHeight="1"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0:19" ht="15.75" customHeight="1"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0:19" ht="15.75" customHeight="1"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0:19" ht="15.75" customHeight="1"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0:19" ht="15.75" customHeight="1"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0:19" ht="15.75" customHeight="1"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0:19" ht="15.75" customHeight="1"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0:19" ht="15.75" customHeight="1"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0:19" ht="15.75" customHeight="1"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0:19" ht="15.75" customHeight="1"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0:19" ht="15.75" customHeight="1"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0:19" ht="15.75" customHeight="1"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0:19" ht="15.75" customHeight="1"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0:19" ht="15.75" customHeight="1"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0:19" ht="15.75" customHeight="1"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0:19" ht="15.75" customHeight="1"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0:19" ht="15.75" customHeight="1"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0:19" ht="15.75" customHeight="1"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0:19" ht="15.75" customHeight="1"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0:19" ht="15.75" customHeight="1"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0:19" ht="15.75" customHeight="1"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0:19" ht="15.75" customHeight="1"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0:19" ht="15.75" customHeight="1"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0:19" ht="15.75" customHeight="1"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0:19" ht="15.75" customHeight="1"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0:19" ht="15.75" customHeight="1"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0:19" ht="15.75" customHeight="1"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0:19" ht="15.75" customHeight="1"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0:19" ht="15.75" customHeight="1"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0:19" ht="15.75" customHeight="1"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0:19" ht="15.75" customHeight="1"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0:19" ht="15.75" customHeight="1"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0:19" ht="15.75" customHeight="1"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0:19" ht="15.75" customHeight="1"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0:19" ht="15.75" customHeight="1"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0:19" ht="15.75" customHeight="1"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0:19" ht="15.75" customHeight="1"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0:19" ht="15.75" customHeight="1"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0:19" ht="15.75" customHeight="1"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0:19" ht="15.75" customHeight="1"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0:19" ht="15.75" customHeight="1"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0:19" ht="15.75" customHeight="1"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0:19" ht="15.75" customHeight="1"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0:19" ht="15.75" customHeight="1"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0:19" ht="15.75" customHeight="1"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0:19" ht="15.75" customHeight="1"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0:19" ht="15.75" customHeight="1"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0:19" ht="15.75" customHeight="1"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0:19" ht="15.75" customHeight="1"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0:19" ht="15.75" customHeight="1"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0:19" ht="15.75" customHeight="1"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0:19" ht="15.75" customHeight="1"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0:19" ht="15.75" customHeight="1"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0:19" ht="15.75" customHeight="1"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0:19" ht="15.75" customHeight="1"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0:19" ht="15.75" customHeight="1"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0:19" ht="15.75" customHeight="1"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0:19" ht="15.75" customHeight="1"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0:19" ht="15.75" customHeight="1"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0:19" ht="15.75" customHeight="1"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0:19" ht="15.75" customHeight="1"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0:19" ht="15.75" customHeight="1"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0:19" ht="15.75" customHeight="1"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0:19" ht="15.75" customHeight="1"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0:19" ht="15.75" customHeight="1"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0:19" ht="15.75" customHeight="1"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0:19" ht="15.75" customHeight="1"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0:19" ht="15.75" customHeight="1"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0:19" ht="15.75" customHeight="1"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0:19" ht="15.75" customHeight="1"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0:19" ht="15.75" customHeight="1"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0:19" ht="15.75" customHeight="1"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0:19" ht="15.75" customHeight="1"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0:19" ht="15.75" customHeight="1"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0:19" ht="15.75" customHeight="1"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0:19" ht="15.75" customHeight="1"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0:19" ht="15.75" customHeight="1"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0:19" ht="15.75" customHeight="1"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0:19" ht="15.75" customHeight="1"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0:19" ht="15.75" customHeight="1"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0:19" ht="15.75" customHeight="1"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0:19" ht="15.75" customHeight="1"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0:19" ht="15.75" customHeight="1"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0:19" ht="15.75" customHeight="1"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0:19" ht="15.75" customHeight="1"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0:19" ht="15.75" customHeight="1"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0:19" ht="15.75" customHeight="1"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0:19" ht="15.75" customHeight="1"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0:19" ht="15.75" customHeight="1"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0:19" ht="15.75" customHeight="1"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0:19" ht="15.75" customHeight="1"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0:19" ht="15.75" customHeight="1"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</sheetData>
  <mergeCells count="115">
    <mergeCell ref="A113:B113"/>
    <mergeCell ref="A114:B114"/>
    <mergeCell ref="A115:B115"/>
    <mergeCell ref="A116:B116"/>
    <mergeCell ref="A117:B117"/>
    <mergeCell ref="A118:B118"/>
    <mergeCell ref="A119:B119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8:A112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76:B76"/>
    <mergeCell ref="A77:B77"/>
    <mergeCell ref="A78:B78"/>
    <mergeCell ref="A79:B79"/>
    <mergeCell ref="A80:A84"/>
    <mergeCell ref="A86:B86"/>
    <mergeCell ref="A87:B87"/>
    <mergeCell ref="A88:B88"/>
    <mergeCell ref="A89:B89"/>
    <mergeCell ref="A125:B125"/>
    <mergeCell ref="A126:B126"/>
    <mergeCell ref="A135:A139"/>
    <mergeCell ref="B141:D141"/>
    <mergeCell ref="F141:H141"/>
    <mergeCell ref="A127:B127"/>
    <mergeCell ref="A128:B128"/>
    <mergeCell ref="A129:B129"/>
    <mergeCell ref="A130:B130"/>
    <mergeCell ref="A131:B131"/>
    <mergeCell ref="A132:B132"/>
    <mergeCell ref="A133:B133"/>
    <mergeCell ref="A53:A57"/>
    <mergeCell ref="A58:B58"/>
    <mergeCell ref="A59:B59"/>
    <mergeCell ref="A60:B60"/>
    <mergeCell ref="A120:B120"/>
    <mergeCell ref="A121:B121"/>
    <mergeCell ref="A122:B122"/>
    <mergeCell ref="A123:B123"/>
    <mergeCell ref="A124:B124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19:B19"/>
    <mergeCell ref="A20:B20"/>
    <mergeCell ref="A21:B21"/>
    <mergeCell ref="A22:B22"/>
    <mergeCell ref="A23:B23"/>
    <mergeCell ref="A25:A29"/>
    <mergeCell ref="A31:B31"/>
    <mergeCell ref="A32:B32"/>
    <mergeCell ref="A33:B33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:I1"/>
    <mergeCell ref="A2:I2"/>
    <mergeCell ref="A3:B3"/>
    <mergeCell ref="A4:B4"/>
    <mergeCell ref="A5:B5"/>
    <mergeCell ref="A6:B6"/>
    <mergeCell ref="A7:B7"/>
    <mergeCell ref="A8:B8"/>
    <mergeCell ref="A9:B9"/>
  </mergeCells>
  <conditionalFormatting sqref="D26">
    <cfRule type="expression" dxfId="21" priority="13" stopIfTrue="1">
      <formula>ISERROR(D26)</formula>
    </cfRule>
  </conditionalFormatting>
  <conditionalFormatting sqref="D29">
    <cfRule type="expression" dxfId="20" priority="11" stopIfTrue="1">
      <formula>ISERROR(D29)</formula>
    </cfRule>
  </conditionalFormatting>
  <conditionalFormatting sqref="D54">
    <cfRule type="expression" dxfId="19" priority="9" stopIfTrue="1">
      <formula>ISERROR(D54)</formula>
    </cfRule>
  </conditionalFormatting>
  <conditionalFormatting sqref="D57">
    <cfRule type="expression" dxfId="18" priority="8" stopIfTrue="1">
      <formula>ISERROR(D57)</formula>
    </cfRule>
  </conditionalFormatting>
  <conditionalFormatting sqref="D81">
    <cfRule type="expression" dxfId="17" priority="6" stopIfTrue="1">
      <formula>ISERROR(D81)</formula>
    </cfRule>
  </conditionalFormatting>
  <conditionalFormatting sqref="D84">
    <cfRule type="expression" dxfId="16" priority="5" stopIfTrue="1">
      <formula>ISERROR(D84)</formula>
    </cfRule>
  </conditionalFormatting>
  <conditionalFormatting sqref="D109">
    <cfRule type="expression" dxfId="15" priority="2" stopIfTrue="1">
      <formula>ISERROR(D109)</formula>
    </cfRule>
  </conditionalFormatting>
  <conditionalFormatting sqref="D112">
    <cfRule type="expression" dxfId="14" priority="3" stopIfTrue="1">
      <formula>ISERROR(D112)</formula>
    </cfRule>
  </conditionalFormatting>
  <conditionalFormatting sqref="D136">
    <cfRule type="expression" dxfId="13" priority="17" stopIfTrue="1">
      <formula>ISERROR(D136)</formula>
    </cfRule>
  </conditionalFormatting>
  <conditionalFormatting sqref="D143">
    <cfRule type="expression" dxfId="12" priority="24" stopIfTrue="1">
      <formula>ISERROR(D143)</formula>
    </cfRule>
  </conditionalFormatting>
  <conditionalFormatting sqref="D146">
    <cfRule type="expression" dxfId="11" priority="23" stopIfTrue="1">
      <formula>ISERROR(D146)</formula>
    </cfRule>
  </conditionalFormatting>
  <conditionalFormatting sqref="D149">
    <cfRule type="expression" dxfId="10" priority="22" stopIfTrue="1">
      <formula>ISERROR(D149)</formula>
    </cfRule>
  </conditionalFormatting>
  <conditionalFormatting sqref="E25:E29">
    <cfRule type="expression" dxfId="9" priority="12" stopIfTrue="1">
      <formula>ISERROR(E25)</formula>
    </cfRule>
  </conditionalFormatting>
  <conditionalFormatting sqref="E54 I54 E57 E81 I81 E84 E109 I109 E112 E136 I136 D139:E140">
    <cfRule type="expression" dxfId="8" priority="1" stopIfTrue="1">
      <formula>ISERROR(D139)</formula>
    </cfRule>
  </conditionalFormatting>
  <conditionalFormatting sqref="H54">
    <cfRule type="expression" dxfId="7" priority="10" stopIfTrue="1">
      <formula>ISERROR(H54)</formula>
    </cfRule>
  </conditionalFormatting>
  <conditionalFormatting sqref="H81">
    <cfRule type="expression" dxfId="6" priority="7" stopIfTrue="1">
      <formula>ISERROR(H81)</formula>
    </cfRule>
  </conditionalFormatting>
  <conditionalFormatting sqref="H109">
    <cfRule type="expression" dxfId="5" priority="4" stopIfTrue="1">
      <formula>ISERROR(H109)</formula>
    </cfRule>
  </conditionalFormatting>
  <conditionalFormatting sqref="H136">
    <cfRule type="expression" dxfId="4" priority="18" stopIfTrue="1">
      <formula>ISERROR(H136)</formula>
    </cfRule>
  </conditionalFormatting>
  <conditionalFormatting sqref="H143">
    <cfRule type="expression" dxfId="3" priority="19" stopIfTrue="1">
      <formula>ISERROR(H143)</formula>
    </cfRule>
  </conditionalFormatting>
  <conditionalFormatting sqref="H146">
    <cfRule type="expression" dxfId="2" priority="20" stopIfTrue="1">
      <formula>ISERROR(H146)</formula>
    </cfRule>
  </conditionalFormatting>
  <conditionalFormatting sqref="H149">
    <cfRule type="expression" dxfId="1" priority="21" stopIfTrue="1">
      <formula>ISERROR(H149)</formula>
    </cfRule>
  </conditionalFormatting>
  <conditionalFormatting sqref="H25:I29">
    <cfRule type="expression" dxfId="0" priority="15" stopIfTrue="1">
      <formula>ISERROR(H25)</formula>
    </cfRule>
  </conditionalFormatting>
  <printOptions horizontalCentered="1"/>
  <pageMargins left="0.5" right="0.5" top="0.5" bottom="0.5" header="0" footer="0"/>
  <pageSetup orientation="landscape"/>
  <headerFooter>
    <oddFooter>&amp;LLoma Linda University School of Medicine Admissions&amp;C&amp;P&amp;Rcreated August 2011   | updated March 2018</oddFooter>
  </headerFooter>
  <rowBreaks count="5" manualBreakCount="5">
    <brk id="112" man="1"/>
    <brk id="85" man="1"/>
    <brk id="57" man="1"/>
    <brk id="140" man="1"/>
    <brk id="3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Calculator</vt:lpstr>
      <vt:lpstr>Calculator!Z_F77CA304_5220_490D_9340_5B4291E93919_.wvu.PrintArea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juljohnson@llu.edu</dc:creator>
  <cp:lastModifiedBy>Microsoft Office User</cp:lastModifiedBy>
  <dcterms:created xsi:type="dcterms:W3CDTF">2011-08-29T19:30:29Z</dcterms:created>
  <dcterms:modified xsi:type="dcterms:W3CDTF">2023-08-26T05:56:04Z</dcterms:modified>
</cp:coreProperties>
</file>